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4830" windowWidth="15480" windowHeight="10170"/>
  </bookViews>
  <sheets>
    <sheet name="Sheet1 (2)" sheetId="1" r:id="rId1"/>
  </sheets>
  <definedNames>
    <definedName name="_xlnm.Print_Area" localSheetId="0">'Sheet1 (2)'!$A$1:$M$34</definedName>
    <definedName name="_xlnm.Print_Titles" localSheetId="0">'Sheet1 (2)'!#REF!</definedName>
  </definedNames>
  <calcPr calcId="125725"/>
</workbook>
</file>

<file path=xl/calcChain.xml><?xml version="1.0" encoding="utf-8"?>
<calcChain xmlns="http://schemas.openxmlformats.org/spreadsheetml/2006/main">
  <c r="K23" i="1"/>
  <c r="L23" s="1"/>
  <c r="J23"/>
  <c r="H23"/>
  <c r="F23"/>
  <c r="K22"/>
  <c r="L22" s="1"/>
  <c r="J22"/>
  <c r="H22"/>
  <c r="F22"/>
  <c r="L21"/>
  <c r="K21"/>
  <c r="J21"/>
  <c r="H21"/>
  <c r="F21"/>
  <c r="K20"/>
  <c r="L20" s="1"/>
  <c r="J20"/>
  <c r="H20"/>
  <c r="F20"/>
  <c r="K19"/>
  <c r="L19" s="1"/>
  <c r="J19"/>
  <c r="H19"/>
  <c r="F19"/>
  <c r="J18"/>
  <c r="H18"/>
  <c r="E18"/>
  <c r="F18" s="1"/>
  <c r="K17"/>
  <c r="L17" s="1"/>
  <c r="J17"/>
  <c r="J24" s="1"/>
  <c r="J34" s="1"/>
  <c r="H17"/>
  <c r="F17"/>
  <c r="F24" s="1"/>
  <c r="K14"/>
  <c r="L14" s="1"/>
  <c r="J14"/>
  <c r="H14"/>
  <c r="F14"/>
  <c r="K13"/>
  <c r="L13" s="1"/>
  <c r="J13"/>
  <c r="H13"/>
  <c r="F13"/>
  <c r="K12"/>
  <c r="L12" s="1"/>
  <c r="J12"/>
  <c r="H12"/>
  <c r="F12"/>
  <c r="K11"/>
  <c r="L11" s="1"/>
  <c r="J11"/>
  <c r="H11"/>
  <c r="F11"/>
  <c r="K10"/>
  <c r="L10" s="1"/>
  <c r="J10"/>
  <c r="H10"/>
  <c r="F10"/>
  <c r="K9"/>
  <c r="L9" s="1"/>
  <c r="J9"/>
  <c r="H9"/>
  <c r="F9"/>
  <c r="K8"/>
  <c r="L8" s="1"/>
  <c r="J8"/>
  <c r="H8"/>
  <c r="F8"/>
  <c r="K7"/>
  <c r="L7" s="1"/>
  <c r="J7"/>
  <c r="H7"/>
  <c r="F7"/>
  <c r="K6"/>
  <c r="L6" s="1"/>
  <c r="L15" s="1"/>
  <c r="J6"/>
  <c r="H6"/>
  <c r="F6"/>
  <c r="F15" l="1"/>
  <c r="F34" s="1"/>
  <c r="H24"/>
  <c r="H34" s="1"/>
  <c r="K18"/>
  <c r="L18" s="1"/>
  <c r="L24" s="1"/>
  <c r="L34" s="1"/>
</calcChain>
</file>

<file path=xl/sharedStrings.xml><?xml version="1.0" encoding="utf-8"?>
<sst xmlns="http://schemas.openxmlformats.org/spreadsheetml/2006/main" count="78" uniqueCount="53">
  <si>
    <t>품    명</t>
    <phoneticPr fontId="3" type="noConversion"/>
  </si>
  <si>
    <t>규    격</t>
    <phoneticPr fontId="3" type="noConversion"/>
  </si>
  <si>
    <t>단위</t>
    <phoneticPr fontId="3" type="noConversion"/>
  </si>
  <si>
    <t>수  량</t>
    <phoneticPr fontId="3" type="noConversion"/>
  </si>
  <si>
    <t>재 료 비</t>
    <phoneticPr fontId="3" type="noConversion"/>
  </si>
  <si>
    <t>노 무 비</t>
    <phoneticPr fontId="3" type="noConversion"/>
  </si>
  <si>
    <t>경  비</t>
    <phoneticPr fontId="3" type="noConversion"/>
  </si>
  <si>
    <t>합    계</t>
    <phoneticPr fontId="3" type="noConversion"/>
  </si>
  <si>
    <t>비    고</t>
    <phoneticPr fontId="3" type="noConversion"/>
  </si>
  <si>
    <t>단   가</t>
    <phoneticPr fontId="3" type="noConversion"/>
  </si>
  <si>
    <t>금   액</t>
    <phoneticPr fontId="3" type="noConversion"/>
  </si>
  <si>
    <t xml:space="preserve"> 주주</t>
    <phoneticPr fontId="3" type="noConversion"/>
  </si>
  <si>
    <t>M</t>
    <phoneticPr fontId="3" type="noConversion"/>
  </si>
  <si>
    <t xml:space="preserve"> 캡</t>
    <phoneticPr fontId="3" type="noConversion"/>
  </si>
  <si>
    <t>EA</t>
    <phoneticPr fontId="3" type="noConversion"/>
  </si>
  <si>
    <t xml:space="preserve"> 후레임</t>
    <phoneticPr fontId="3" type="noConversion"/>
  </si>
  <si>
    <t xml:space="preserve"> 연결판</t>
    <phoneticPr fontId="3" type="noConversion"/>
  </si>
  <si>
    <t xml:space="preserve"> 40*33*1.2T</t>
    <phoneticPr fontId="3" type="noConversion"/>
  </si>
  <si>
    <t xml:space="preserve"> PVC 코팅 능형망</t>
    <phoneticPr fontId="3" type="noConversion"/>
  </si>
  <si>
    <t>㎡</t>
    <phoneticPr fontId="3" type="noConversion"/>
  </si>
  <si>
    <t xml:space="preserve"> 횡선</t>
    <phoneticPr fontId="3" type="noConversion"/>
  </si>
  <si>
    <t xml:space="preserve"> #8</t>
    <phoneticPr fontId="3" type="noConversion"/>
  </si>
  <si>
    <t xml:space="preserve"> 후레임고정 B/N</t>
    <phoneticPr fontId="3" type="noConversion"/>
  </si>
  <si>
    <t xml:space="preserve"> Φ9*100</t>
    <phoneticPr fontId="3" type="noConversion"/>
  </si>
  <si>
    <t xml:space="preserve"> 횡선고정 B/N</t>
    <phoneticPr fontId="3" type="noConversion"/>
  </si>
  <si>
    <t xml:space="preserve"> 망고정핀</t>
    <phoneticPr fontId="3" type="noConversion"/>
  </si>
  <si>
    <t xml:space="preserve"> ST27</t>
    <phoneticPr fontId="3" type="noConversion"/>
  </si>
  <si>
    <t>1.자재비 계</t>
    <phoneticPr fontId="3" type="noConversion"/>
  </si>
  <si>
    <t>조립설치비</t>
    <phoneticPr fontId="3" type="noConversion"/>
  </si>
  <si>
    <t>인</t>
    <phoneticPr fontId="3" type="noConversion"/>
  </si>
  <si>
    <t>공사적용</t>
    <phoneticPr fontId="3" type="noConversion"/>
  </si>
  <si>
    <t>특별인부</t>
    <phoneticPr fontId="3" type="noConversion"/>
  </si>
  <si>
    <t>보통인부</t>
    <phoneticPr fontId="3" type="noConversion"/>
  </si>
  <si>
    <t>2.설치비 계</t>
    <phoneticPr fontId="3" type="noConversion"/>
  </si>
  <si>
    <t>합계</t>
    <phoneticPr fontId="3" type="noConversion"/>
  </si>
  <si>
    <t>부가세별도</t>
    <phoneticPr fontId="3" type="noConversion"/>
  </si>
  <si>
    <t>합판거푸집</t>
    <phoneticPr fontId="3" type="noConversion"/>
  </si>
  <si>
    <t>합판4회사용</t>
    <phoneticPr fontId="3" type="noConversion"/>
  </si>
  <si>
    <t>콘크리트타설</t>
    <phoneticPr fontId="3" type="noConversion"/>
  </si>
  <si>
    <t>용적배합 [1:3:6]</t>
    <phoneticPr fontId="3" type="noConversion"/>
  </si>
  <si>
    <t>㎥</t>
    <phoneticPr fontId="3" type="noConversion"/>
  </si>
  <si>
    <t>터파기</t>
    <phoneticPr fontId="3" type="noConversion"/>
  </si>
  <si>
    <t>보통토사</t>
    <phoneticPr fontId="3" type="noConversion"/>
  </si>
  <si>
    <t>되메우기</t>
    <phoneticPr fontId="3" type="noConversion"/>
  </si>
  <si>
    <t>잔토정리</t>
    <phoneticPr fontId="3" type="noConversion"/>
  </si>
  <si>
    <t>현장내처리</t>
    <phoneticPr fontId="3" type="noConversion"/>
  </si>
  <si>
    <t xml:space="preserve"> 45*37*1.5T</t>
    <phoneticPr fontId="3" type="noConversion"/>
  </si>
  <si>
    <t xml:space="preserve"> #10*58*58</t>
    <phoneticPr fontId="3" type="noConversion"/>
  </si>
  <si>
    <t xml:space="preserve"> Φ6*75</t>
    <phoneticPr fontId="3" type="noConversion"/>
  </si>
  <si>
    <t>일반휀스 일위대가</t>
    <phoneticPr fontId="3" type="noConversion"/>
  </si>
  <si>
    <t>#1 일반휀스(기초용) H=1200, W=2000</t>
    <phoneticPr fontId="3" type="noConversion"/>
  </si>
  <si>
    <t xml:space="preserve"> Φ60.5*2.3T</t>
    <phoneticPr fontId="3" type="noConversion"/>
  </si>
  <si>
    <t xml:space="preserve"> Φ60.5용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</si>
</sst>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;[Red]0.0"/>
    <numFmt numFmtId="177" formatCode="0.00_ "/>
    <numFmt numFmtId="178" formatCode="0.000_ 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b/>
      <sz val="10"/>
      <name val="굴림체"/>
      <family val="3"/>
      <charset val="129"/>
    </font>
    <font>
      <sz val="11"/>
      <name val="굴림체"/>
      <family val="3"/>
      <charset val="129"/>
    </font>
    <font>
      <b/>
      <sz val="10"/>
      <color indexed="9"/>
      <name val="굴림체"/>
      <family val="3"/>
      <charset val="129"/>
    </font>
    <font>
      <sz val="10"/>
      <name val="굴림체"/>
      <family val="3"/>
      <charset val="129"/>
    </font>
    <font>
      <b/>
      <sz val="11"/>
      <name val="굴림체"/>
      <family val="3"/>
      <charset val="129"/>
    </font>
    <font>
      <sz val="9"/>
      <name val="굴림체"/>
      <family val="3"/>
      <charset val="129"/>
    </font>
    <font>
      <sz val="18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2" borderId="0" xfId="1" applyNumberFormat="1" applyFont="1" applyFill="1" applyAlignment="1">
      <alignment horizontal="left" vertical="top"/>
    </xf>
    <xf numFmtId="0" fontId="5" fillId="2" borderId="0" xfId="1" applyNumberFormat="1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1" fontId="7" fillId="2" borderId="0" xfId="1" applyFont="1" applyFill="1" applyAlignment="1">
      <alignment vertical="top"/>
    </xf>
    <xf numFmtId="41" fontId="8" fillId="2" borderId="0" xfId="1" applyFont="1" applyFill="1" applyAlignment="1">
      <alignment horizontal="center" vertical="top"/>
    </xf>
    <xf numFmtId="41" fontId="9" fillId="2" borderId="0" xfId="1" applyFont="1" applyFill="1" applyAlignment="1">
      <alignment vertical="top"/>
    </xf>
    <xf numFmtId="41" fontId="10" fillId="2" borderId="0" xfId="1" applyFont="1" applyFill="1" applyAlignment="1">
      <alignment vertical="top"/>
    </xf>
    <xf numFmtId="41" fontId="6" fillId="2" borderId="7" xfId="1" applyFont="1" applyFill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9" fillId="2" borderId="11" xfId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41" fontId="9" fillId="2" borderId="10" xfId="1" applyFont="1" applyFill="1" applyBorder="1" applyAlignment="1">
      <alignment horizontal="left" vertical="center"/>
    </xf>
    <xf numFmtId="41" fontId="9" fillId="2" borderId="9" xfId="1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41" fontId="9" fillId="2" borderId="11" xfId="1" applyFont="1" applyFill="1" applyBorder="1" applyAlignment="1">
      <alignment vertical="center"/>
    </xf>
    <xf numFmtId="41" fontId="9" fillId="2" borderId="9" xfId="1" applyFont="1" applyFill="1" applyBorder="1" applyAlignment="1">
      <alignment vertical="center"/>
    </xf>
    <xf numFmtId="41" fontId="9" fillId="2" borderId="11" xfId="1" applyFont="1" applyFill="1" applyBorder="1" applyAlignment="1"/>
    <xf numFmtId="41" fontId="9" fillId="2" borderId="12" xfId="1" applyFont="1" applyFill="1" applyBorder="1" applyAlignment="1">
      <alignment vertical="center"/>
    </xf>
    <xf numFmtId="41" fontId="9" fillId="2" borderId="7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41" fontId="9" fillId="2" borderId="13" xfId="1" applyFont="1" applyFill="1" applyBorder="1" applyAlignment="1">
      <alignment vertical="center"/>
    </xf>
    <xf numFmtId="41" fontId="6" fillId="2" borderId="14" xfId="1" applyFont="1" applyFill="1" applyBorder="1" applyAlignment="1">
      <alignment horizontal="center" vertical="center"/>
    </xf>
    <xf numFmtId="41" fontId="9" fillId="2" borderId="15" xfId="1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41" fontId="6" fillId="2" borderId="15" xfId="1" applyFont="1" applyFill="1" applyBorder="1" applyAlignment="1">
      <alignment vertical="center"/>
    </xf>
    <xf numFmtId="41" fontId="9" fillId="2" borderId="16" xfId="1" applyFont="1" applyFill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41" fontId="9" fillId="2" borderId="18" xfId="1" applyFont="1" applyFill="1" applyBorder="1" applyAlignment="1">
      <alignment vertical="center"/>
    </xf>
    <xf numFmtId="41" fontId="9" fillId="2" borderId="19" xfId="1" applyFont="1" applyFill="1" applyBorder="1" applyAlignment="1">
      <alignment horizontal="center" vertical="center"/>
    </xf>
    <xf numFmtId="41" fontId="9" fillId="2" borderId="20" xfId="1" applyFont="1" applyFill="1" applyBorder="1" applyAlignment="1">
      <alignment horizontal="left" vertical="center"/>
    </xf>
    <xf numFmtId="41" fontId="9" fillId="2" borderId="21" xfId="1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41" fontId="9" fillId="2" borderId="21" xfId="1" applyFont="1" applyFill="1" applyBorder="1" applyAlignment="1">
      <alignment vertical="center"/>
    </xf>
    <xf numFmtId="41" fontId="9" fillId="2" borderId="22" xfId="1" applyFont="1" applyFill="1" applyBorder="1" applyAlignment="1">
      <alignment horizontal="center" vertical="center"/>
    </xf>
    <xf numFmtId="41" fontId="6" fillId="2" borderId="23" xfId="1" applyFont="1" applyFill="1" applyBorder="1" applyAlignment="1">
      <alignment horizontal="left" vertical="center"/>
    </xf>
    <xf numFmtId="41" fontId="6" fillId="2" borderId="15" xfId="1" applyFont="1" applyFill="1" applyBorder="1" applyAlignment="1">
      <alignment horizontal="left" vertical="center"/>
    </xf>
    <xf numFmtId="41" fontId="6" fillId="2" borderId="15" xfId="1" applyFont="1" applyFill="1" applyBorder="1" applyAlignment="1">
      <alignment horizontal="right" vertical="center"/>
    </xf>
    <xf numFmtId="41" fontId="9" fillId="2" borderId="17" xfId="1" applyFont="1" applyFill="1" applyBorder="1" applyAlignment="1">
      <alignment horizontal="left" vertical="center"/>
    </xf>
    <xf numFmtId="41" fontId="9" fillId="2" borderId="18" xfId="1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center" vertical="center"/>
    </xf>
    <xf numFmtId="41" fontId="9" fillId="2" borderId="20" xfId="1" applyFont="1" applyFill="1" applyBorder="1" applyAlignment="1">
      <alignment vertical="center"/>
    </xf>
    <xf numFmtId="41" fontId="9" fillId="2" borderId="22" xfId="1" applyFont="1" applyFill="1" applyBorder="1" applyAlignment="1"/>
    <xf numFmtId="41" fontId="9" fillId="2" borderId="16" xfId="1" applyFont="1" applyFill="1" applyBorder="1" applyAlignment="1">
      <alignment horizontal="center" vertical="center" shrinkToFit="1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41" fontId="6" fillId="2" borderId="23" xfId="1" applyFont="1" applyFill="1" applyBorder="1" applyAlignment="1">
      <alignment vertical="center"/>
    </xf>
    <xf numFmtId="41" fontId="6" fillId="2" borderId="15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1" fontId="12" fillId="2" borderId="0" xfId="1" applyFont="1" applyFill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/>
    </xf>
    <xf numFmtId="41" fontId="6" fillId="2" borderId="6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K29" sqref="K29"/>
    </sheetView>
  </sheetViews>
  <sheetFormatPr defaultRowHeight="13.5"/>
  <cols>
    <col min="1" max="1" width="12.88671875" customWidth="1"/>
    <col min="2" max="2" width="14.109375" customWidth="1"/>
    <col min="3" max="3" width="4.77734375" customWidth="1"/>
    <col min="4" max="4" width="6.77734375" customWidth="1"/>
    <col min="5" max="5" width="8.5546875" customWidth="1"/>
    <col min="6" max="6" width="9.33203125" bestFit="1" customWidth="1"/>
    <col min="7" max="7" width="8.5546875" customWidth="1"/>
    <col min="8" max="8" width="9.33203125" bestFit="1" customWidth="1"/>
    <col min="9" max="9" width="8.33203125" customWidth="1"/>
    <col min="11" max="11" width="8.33203125" customWidth="1"/>
    <col min="12" max="12" width="9.33203125" bestFit="1" customWidth="1"/>
    <col min="13" max="13" width="9.44140625" customWidth="1"/>
  </cols>
  <sheetData>
    <row r="1" spans="1:13" ht="22.5">
      <c r="A1" s="60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A2" s="1"/>
      <c r="B2" s="2"/>
      <c r="C2" s="3"/>
      <c r="D2" s="3"/>
      <c r="E2" s="3"/>
      <c r="F2" s="4"/>
      <c r="G2" s="4"/>
      <c r="H2" s="4"/>
      <c r="I2" s="4"/>
      <c r="J2" s="4"/>
      <c r="K2" s="5"/>
      <c r="L2" s="6"/>
      <c r="M2" s="7"/>
    </row>
    <row r="3" spans="1:13">
      <c r="A3" s="61" t="s">
        <v>0</v>
      </c>
      <c r="B3" s="63" t="s">
        <v>1</v>
      </c>
      <c r="C3" s="65" t="s">
        <v>2</v>
      </c>
      <c r="D3" s="65" t="s">
        <v>3</v>
      </c>
      <c r="E3" s="67" t="s">
        <v>4</v>
      </c>
      <c r="F3" s="67"/>
      <c r="G3" s="67" t="s">
        <v>5</v>
      </c>
      <c r="H3" s="67"/>
      <c r="I3" s="67" t="s">
        <v>6</v>
      </c>
      <c r="J3" s="67"/>
      <c r="K3" s="67" t="s">
        <v>7</v>
      </c>
      <c r="L3" s="67"/>
      <c r="M3" s="68" t="s">
        <v>8</v>
      </c>
    </row>
    <row r="4" spans="1:13">
      <c r="A4" s="62"/>
      <c r="B4" s="64"/>
      <c r="C4" s="66"/>
      <c r="D4" s="66"/>
      <c r="E4" s="8" t="s">
        <v>9</v>
      </c>
      <c r="F4" s="8" t="s">
        <v>10</v>
      </c>
      <c r="G4" s="8" t="s">
        <v>9</v>
      </c>
      <c r="H4" s="8" t="s">
        <v>10</v>
      </c>
      <c r="I4" s="8" t="s">
        <v>9</v>
      </c>
      <c r="J4" s="8" t="s">
        <v>10</v>
      </c>
      <c r="K4" s="8" t="s">
        <v>9</v>
      </c>
      <c r="L4" s="8" t="s">
        <v>10</v>
      </c>
      <c r="M4" s="69"/>
    </row>
    <row r="5" spans="1:13">
      <c r="A5" s="57" t="s">
        <v>50</v>
      </c>
      <c r="B5" s="58"/>
      <c r="C5" s="29"/>
      <c r="D5" s="29"/>
      <c r="E5" s="58"/>
      <c r="F5" s="58"/>
      <c r="G5" s="58"/>
      <c r="H5" s="58"/>
      <c r="I5" s="58"/>
      <c r="J5" s="58"/>
      <c r="K5" s="58"/>
      <c r="L5" s="58"/>
      <c r="M5" s="59"/>
    </row>
    <row r="6" spans="1:13">
      <c r="A6" s="53" t="s">
        <v>11</v>
      </c>
      <c r="B6" s="54" t="s">
        <v>51</v>
      </c>
      <c r="C6" s="55" t="s">
        <v>12</v>
      </c>
      <c r="D6" s="56">
        <v>1.5</v>
      </c>
      <c r="E6" s="41">
        <v>12500</v>
      </c>
      <c r="F6" s="41">
        <f t="shared" ref="F6:F14" si="0">ROUNDDOWN(E6*D6,0)</f>
        <v>18750</v>
      </c>
      <c r="G6" s="41"/>
      <c r="H6" s="41">
        <f t="shared" ref="H6:H14" si="1">ROUNDDOWN(G6*D6,0)</f>
        <v>0</v>
      </c>
      <c r="I6" s="41"/>
      <c r="J6" s="41">
        <f t="shared" ref="J6:J14" si="2">ROUNDDOWN(I6*D6,0)</f>
        <v>0</v>
      </c>
      <c r="K6" s="41">
        <f t="shared" ref="K6:K14" si="3">E6+G6+I6</f>
        <v>12500</v>
      </c>
      <c r="L6" s="41">
        <f t="shared" ref="L6:L14" si="4">ROUNDDOWN(K6*D6,0)</f>
        <v>18750</v>
      </c>
      <c r="M6" s="42"/>
    </row>
    <row r="7" spans="1:13">
      <c r="A7" s="9" t="s">
        <v>13</v>
      </c>
      <c r="B7" s="10" t="s">
        <v>52</v>
      </c>
      <c r="C7" s="11" t="s">
        <v>14</v>
      </c>
      <c r="D7" s="15">
        <v>1</v>
      </c>
      <c r="E7" s="13">
        <v>2000</v>
      </c>
      <c r="F7" s="13">
        <f t="shared" si="0"/>
        <v>2000</v>
      </c>
      <c r="G7" s="13"/>
      <c r="H7" s="13">
        <f t="shared" si="1"/>
        <v>0</v>
      </c>
      <c r="I7" s="13"/>
      <c r="J7" s="13">
        <f t="shared" si="2"/>
        <v>0</v>
      </c>
      <c r="K7" s="13">
        <f t="shared" si="3"/>
        <v>2000</v>
      </c>
      <c r="L7" s="13">
        <f t="shared" si="4"/>
        <v>2000</v>
      </c>
      <c r="M7" s="14"/>
    </row>
    <row r="8" spans="1:13">
      <c r="A8" s="9" t="s">
        <v>15</v>
      </c>
      <c r="B8" s="10" t="s">
        <v>46</v>
      </c>
      <c r="C8" s="11" t="s">
        <v>12</v>
      </c>
      <c r="D8" s="12">
        <v>4</v>
      </c>
      <c r="E8" s="13">
        <v>6500</v>
      </c>
      <c r="F8" s="13">
        <f t="shared" si="0"/>
        <v>26000</v>
      </c>
      <c r="G8" s="13"/>
      <c r="H8" s="13">
        <f t="shared" si="1"/>
        <v>0</v>
      </c>
      <c r="I8" s="13"/>
      <c r="J8" s="13">
        <f t="shared" si="2"/>
        <v>0</v>
      </c>
      <c r="K8" s="13">
        <f t="shared" si="3"/>
        <v>6500</v>
      </c>
      <c r="L8" s="13">
        <f t="shared" si="4"/>
        <v>26000</v>
      </c>
      <c r="M8" s="14"/>
    </row>
    <row r="9" spans="1:13">
      <c r="A9" s="16" t="s">
        <v>16</v>
      </c>
      <c r="B9" s="10" t="s">
        <v>17</v>
      </c>
      <c r="C9" s="11" t="s">
        <v>14</v>
      </c>
      <c r="D9" s="12">
        <v>1</v>
      </c>
      <c r="E9" s="13">
        <v>700</v>
      </c>
      <c r="F9" s="13">
        <f t="shared" si="0"/>
        <v>700</v>
      </c>
      <c r="G9" s="13"/>
      <c r="H9" s="13">
        <f t="shared" si="1"/>
        <v>0</v>
      </c>
      <c r="I9" s="13"/>
      <c r="J9" s="13">
        <f t="shared" si="2"/>
        <v>0</v>
      </c>
      <c r="K9" s="13">
        <f t="shared" si="3"/>
        <v>700</v>
      </c>
      <c r="L9" s="13">
        <f t="shared" si="4"/>
        <v>700</v>
      </c>
      <c r="M9" s="14"/>
    </row>
    <row r="10" spans="1:13">
      <c r="A10" s="9" t="s">
        <v>18</v>
      </c>
      <c r="B10" s="10" t="s">
        <v>47</v>
      </c>
      <c r="C10" s="11" t="s">
        <v>19</v>
      </c>
      <c r="D10" s="12">
        <v>2.4</v>
      </c>
      <c r="E10" s="13">
        <v>7200</v>
      </c>
      <c r="F10" s="13">
        <f t="shared" si="0"/>
        <v>17280</v>
      </c>
      <c r="G10" s="13"/>
      <c r="H10" s="13">
        <f t="shared" si="1"/>
        <v>0</v>
      </c>
      <c r="I10" s="13"/>
      <c r="J10" s="13">
        <f t="shared" si="2"/>
        <v>0</v>
      </c>
      <c r="K10" s="13">
        <f t="shared" si="3"/>
        <v>7200</v>
      </c>
      <c r="L10" s="13">
        <f t="shared" si="4"/>
        <v>17280</v>
      </c>
      <c r="M10" s="14"/>
    </row>
    <row r="11" spans="1:13">
      <c r="A11" s="9" t="s">
        <v>20</v>
      </c>
      <c r="B11" s="10" t="s">
        <v>21</v>
      </c>
      <c r="C11" s="11" t="s">
        <v>12</v>
      </c>
      <c r="D11" s="12">
        <v>6</v>
      </c>
      <c r="E11" s="13">
        <v>200</v>
      </c>
      <c r="F11" s="13">
        <f t="shared" si="0"/>
        <v>1200</v>
      </c>
      <c r="G11" s="13"/>
      <c r="H11" s="13">
        <f t="shared" si="1"/>
        <v>0</v>
      </c>
      <c r="I11" s="13"/>
      <c r="J11" s="13">
        <f t="shared" si="2"/>
        <v>0</v>
      </c>
      <c r="K11" s="13">
        <f t="shared" si="3"/>
        <v>200</v>
      </c>
      <c r="L11" s="13">
        <f t="shared" si="4"/>
        <v>1200</v>
      </c>
      <c r="M11" s="14"/>
    </row>
    <row r="12" spans="1:13">
      <c r="A12" s="9" t="s">
        <v>22</v>
      </c>
      <c r="B12" s="10" t="s">
        <v>23</v>
      </c>
      <c r="C12" s="11" t="s">
        <v>14</v>
      </c>
      <c r="D12" s="12">
        <v>2</v>
      </c>
      <c r="E12" s="13">
        <v>500</v>
      </c>
      <c r="F12" s="13">
        <f>ROUNDDOWN(E12*D12,0)</f>
        <v>1000</v>
      </c>
      <c r="G12" s="13"/>
      <c r="H12" s="13">
        <f>ROUNDDOWN(G12*D12,0)</f>
        <v>0</v>
      </c>
      <c r="I12" s="13"/>
      <c r="J12" s="13">
        <f>ROUNDDOWN(I12*D12,0)</f>
        <v>0</v>
      </c>
      <c r="K12" s="13">
        <f>E12+G12+I12</f>
        <v>500</v>
      </c>
      <c r="L12" s="13">
        <f>ROUNDDOWN(K12*D12,0)</f>
        <v>1000</v>
      </c>
      <c r="M12" s="14"/>
    </row>
    <row r="13" spans="1:13">
      <c r="A13" s="16" t="s">
        <v>24</v>
      </c>
      <c r="B13" s="10" t="s">
        <v>48</v>
      </c>
      <c r="C13" s="11" t="s">
        <v>14</v>
      </c>
      <c r="D13" s="12">
        <v>1</v>
      </c>
      <c r="E13" s="13">
        <v>300</v>
      </c>
      <c r="F13" s="13">
        <f>ROUNDDOWN(E13*D13,0)</f>
        <v>300</v>
      </c>
      <c r="G13" s="13"/>
      <c r="H13" s="13">
        <f>ROUNDDOWN(G13*D13,0)</f>
        <v>0</v>
      </c>
      <c r="I13" s="13"/>
      <c r="J13" s="13">
        <f>ROUNDDOWN(I13*D13,0)</f>
        <v>0</v>
      </c>
      <c r="K13" s="13">
        <f>E13+G13+I13</f>
        <v>300</v>
      </c>
      <c r="L13" s="13">
        <f>ROUNDDOWN(K13*D13,0)</f>
        <v>300</v>
      </c>
      <c r="M13" s="14"/>
    </row>
    <row r="14" spans="1:13">
      <c r="A14" s="32" t="s">
        <v>25</v>
      </c>
      <c r="B14" s="33" t="s">
        <v>26</v>
      </c>
      <c r="C14" s="34" t="s">
        <v>14</v>
      </c>
      <c r="D14" s="35">
        <v>14</v>
      </c>
      <c r="E14" s="36">
        <v>200</v>
      </c>
      <c r="F14" s="36">
        <f t="shared" si="0"/>
        <v>2800</v>
      </c>
      <c r="G14" s="36"/>
      <c r="H14" s="36">
        <f t="shared" si="1"/>
        <v>0</v>
      </c>
      <c r="I14" s="36"/>
      <c r="J14" s="36">
        <f t="shared" si="2"/>
        <v>0</v>
      </c>
      <c r="K14" s="36">
        <f t="shared" si="3"/>
        <v>200</v>
      </c>
      <c r="L14" s="36">
        <f t="shared" si="4"/>
        <v>2800</v>
      </c>
      <c r="M14" s="37"/>
    </row>
    <row r="15" spans="1:13">
      <c r="A15" s="43" t="s">
        <v>27</v>
      </c>
      <c r="B15" s="28"/>
      <c r="C15" s="29"/>
      <c r="D15" s="29"/>
      <c r="E15" s="44"/>
      <c r="F15" s="44">
        <f>SUM(F6:F14)</f>
        <v>70030</v>
      </c>
      <c r="G15" s="44"/>
      <c r="H15" s="30"/>
      <c r="I15" s="45"/>
      <c r="J15" s="30"/>
      <c r="K15" s="44"/>
      <c r="L15" s="44">
        <f>SUM(L6:L14)</f>
        <v>70030</v>
      </c>
      <c r="M15" s="31"/>
    </row>
    <row r="16" spans="1:13">
      <c r="A16" s="38"/>
      <c r="B16" s="39"/>
      <c r="C16" s="40"/>
      <c r="D16" s="40"/>
      <c r="E16" s="41"/>
      <c r="F16" s="41"/>
      <c r="G16" s="41"/>
      <c r="H16" s="41"/>
      <c r="I16" s="41"/>
      <c r="J16" s="41"/>
      <c r="K16" s="41"/>
      <c r="L16" s="41"/>
      <c r="M16" s="42"/>
    </row>
    <row r="17" spans="1:13">
      <c r="A17" s="18" t="s">
        <v>36</v>
      </c>
      <c r="B17" s="17" t="s">
        <v>37</v>
      </c>
      <c r="C17" s="19" t="s">
        <v>19</v>
      </c>
      <c r="D17" s="49">
        <v>0.48</v>
      </c>
      <c r="E17" s="13">
        <v>6554</v>
      </c>
      <c r="F17" s="13">
        <f t="shared" ref="F17:F22" si="5">ROUNDDOWN(E17*D17,0)</f>
        <v>3145</v>
      </c>
      <c r="G17" s="13">
        <v>16552</v>
      </c>
      <c r="H17" s="13">
        <f t="shared" ref="H17:H22" si="6">ROUNDDOWN(G17*D17,0)</f>
        <v>7944</v>
      </c>
      <c r="I17" s="13"/>
      <c r="J17" s="13">
        <f t="shared" ref="J17:J22" si="7">ROUNDDOWN(I17*D17,0)</f>
        <v>0</v>
      </c>
      <c r="K17" s="13">
        <f t="shared" ref="K17:K22" si="8">E17+G17+I17</f>
        <v>23106</v>
      </c>
      <c r="L17" s="13">
        <f t="shared" ref="L17:L22" si="9">ROUNDDOWN(K17*D17,0)</f>
        <v>11090</v>
      </c>
      <c r="M17" s="14" t="s">
        <v>30</v>
      </c>
    </row>
    <row r="18" spans="1:13">
      <c r="A18" s="18" t="s">
        <v>38</v>
      </c>
      <c r="B18" s="17" t="s">
        <v>39</v>
      </c>
      <c r="C18" s="19" t="s">
        <v>40</v>
      </c>
      <c r="D18" s="49">
        <v>3.6999999999999998E-2</v>
      </c>
      <c r="E18" s="13">
        <f>22440+8930+15510</f>
        <v>46880</v>
      </c>
      <c r="F18" s="13">
        <f t="shared" si="5"/>
        <v>1734</v>
      </c>
      <c r="G18" s="13">
        <v>135836</v>
      </c>
      <c r="H18" s="13">
        <f t="shared" si="6"/>
        <v>5025</v>
      </c>
      <c r="I18" s="13"/>
      <c r="J18" s="13">
        <f t="shared" si="7"/>
        <v>0</v>
      </c>
      <c r="K18" s="13">
        <f t="shared" si="8"/>
        <v>182716</v>
      </c>
      <c r="L18" s="13">
        <f t="shared" si="9"/>
        <v>6760</v>
      </c>
      <c r="M18" s="14" t="s">
        <v>30</v>
      </c>
    </row>
    <row r="19" spans="1:13">
      <c r="A19" s="18" t="s">
        <v>41</v>
      </c>
      <c r="B19" s="17" t="s">
        <v>42</v>
      </c>
      <c r="C19" s="19" t="s">
        <v>40</v>
      </c>
      <c r="D19" s="49">
        <v>0.121</v>
      </c>
      <c r="E19" s="13"/>
      <c r="F19" s="13">
        <f t="shared" si="5"/>
        <v>0</v>
      </c>
      <c r="G19" s="13">
        <v>11564</v>
      </c>
      <c r="H19" s="13">
        <f t="shared" si="6"/>
        <v>1399</v>
      </c>
      <c r="I19" s="13"/>
      <c r="J19" s="13">
        <f t="shared" si="7"/>
        <v>0</v>
      </c>
      <c r="K19" s="13">
        <f t="shared" si="8"/>
        <v>11564</v>
      </c>
      <c r="L19" s="13">
        <f t="shared" si="9"/>
        <v>1399</v>
      </c>
      <c r="M19" s="14" t="s">
        <v>30</v>
      </c>
    </row>
    <row r="20" spans="1:13">
      <c r="A20" s="18" t="s">
        <v>43</v>
      </c>
      <c r="B20" s="17" t="s">
        <v>42</v>
      </c>
      <c r="C20" s="19" t="s">
        <v>40</v>
      </c>
      <c r="D20" s="49">
        <v>8.4000000000000005E-2</v>
      </c>
      <c r="E20" s="13"/>
      <c r="F20" s="13">
        <f t="shared" si="5"/>
        <v>0</v>
      </c>
      <c r="G20" s="13">
        <v>5782</v>
      </c>
      <c r="H20" s="13">
        <f t="shared" si="6"/>
        <v>485</v>
      </c>
      <c r="I20" s="13"/>
      <c r="J20" s="13">
        <f t="shared" si="7"/>
        <v>0</v>
      </c>
      <c r="K20" s="13">
        <f t="shared" si="8"/>
        <v>5782</v>
      </c>
      <c r="L20" s="13">
        <f t="shared" si="9"/>
        <v>485</v>
      </c>
      <c r="M20" s="14" t="s">
        <v>30</v>
      </c>
    </row>
    <row r="21" spans="1:13">
      <c r="A21" s="18" t="s">
        <v>44</v>
      </c>
      <c r="B21" s="17" t="s">
        <v>45</v>
      </c>
      <c r="C21" s="19" t="s">
        <v>40</v>
      </c>
      <c r="D21" s="49">
        <v>3.6999999999999998E-2</v>
      </c>
      <c r="E21" s="13"/>
      <c r="F21" s="13">
        <f t="shared" si="5"/>
        <v>0</v>
      </c>
      <c r="G21" s="13">
        <v>11564</v>
      </c>
      <c r="H21" s="13">
        <f t="shared" si="6"/>
        <v>427</v>
      </c>
      <c r="I21" s="13"/>
      <c r="J21" s="13">
        <f t="shared" si="7"/>
        <v>0</v>
      </c>
      <c r="K21" s="13">
        <f t="shared" si="8"/>
        <v>11564</v>
      </c>
      <c r="L21" s="13">
        <f t="shared" si="9"/>
        <v>427</v>
      </c>
      <c r="M21" s="14" t="s">
        <v>30</v>
      </c>
    </row>
    <row r="22" spans="1:13">
      <c r="A22" s="18" t="s">
        <v>28</v>
      </c>
      <c r="B22" s="17" t="s">
        <v>31</v>
      </c>
      <c r="C22" s="19" t="s">
        <v>29</v>
      </c>
      <c r="D22" s="49">
        <v>0.44500000000000001</v>
      </c>
      <c r="E22" s="13"/>
      <c r="F22" s="13">
        <f t="shared" si="5"/>
        <v>0</v>
      </c>
      <c r="G22" s="13">
        <v>95366</v>
      </c>
      <c r="H22" s="13">
        <f t="shared" si="6"/>
        <v>42437</v>
      </c>
      <c r="I22" s="13"/>
      <c r="J22" s="13">
        <f t="shared" si="7"/>
        <v>0</v>
      </c>
      <c r="K22" s="13">
        <f t="shared" si="8"/>
        <v>95366</v>
      </c>
      <c r="L22" s="13">
        <f t="shared" si="9"/>
        <v>42437</v>
      </c>
      <c r="M22" s="14" t="s">
        <v>30</v>
      </c>
    </row>
    <row r="23" spans="1:13">
      <c r="A23" s="46" t="s">
        <v>28</v>
      </c>
      <c r="B23" s="47" t="s">
        <v>32</v>
      </c>
      <c r="C23" s="48" t="s">
        <v>29</v>
      </c>
      <c r="D23" s="49">
        <v>0.39</v>
      </c>
      <c r="E23" s="36"/>
      <c r="F23" s="36">
        <f>ROUNDDOWN(E23*D23,0)</f>
        <v>0</v>
      </c>
      <c r="G23" s="13">
        <v>74008</v>
      </c>
      <c r="H23" s="36">
        <f>ROUNDDOWN(G23*D23,0)</f>
        <v>28863</v>
      </c>
      <c r="I23" s="36"/>
      <c r="J23" s="36">
        <f>ROUNDDOWN(I23*D23,0)</f>
        <v>0</v>
      </c>
      <c r="K23" s="36">
        <f>E23+G23+I23</f>
        <v>74008</v>
      </c>
      <c r="L23" s="36">
        <f>ROUNDDOWN(K23*D23,0)</f>
        <v>28863</v>
      </c>
      <c r="M23" s="37" t="s">
        <v>30</v>
      </c>
    </row>
    <row r="24" spans="1:13">
      <c r="A24" s="43" t="s">
        <v>33</v>
      </c>
      <c r="B24" s="28"/>
      <c r="C24" s="29"/>
      <c r="D24" s="29"/>
      <c r="E24" s="44"/>
      <c r="F24" s="44">
        <f>SUM(F17:F23)</f>
        <v>4879</v>
      </c>
      <c r="G24" s="44"/>
      <c r="H24" s="44">
        <f>SUM(H17:H23)</f>
        <v>86580</v>
      </c>
      <c r="I24" s="44"/>
      <c r="J24" s="44">
        <f>SUM(J17:J23)</f>
        <v>0</v>
      </c>
      <c r="K24" s="44"/>
      <c r="L24" s="44">
        <f>SUM(L17:L23)</f>
        <v>91461</v>
      </c>
      <c r="M24" s="31"/>
    </row>
    <row r="25" spans="1:13">
      <c r="A25" s="50"/>
      <c r="B25" s="41"/>
      <c r="C25" s="40"/>
      <c r="D25" s="40"/>
      <c r="E25" s="41"/>
      <c r="F25" s="41"/>
      <c r="G25" s="41"/>
      <c r="H25" s="41"/>
      <c r="I25" s="41"/>
      <c r="J25" s="41"/>
      <c r="K25" s="41"/>
      <c r="L25" s="41"/>
      <c r="M25" s="51"/>
    </row>
    <row r="26" spans="1:13">
      <c r="A26" s="21"/>
      <c r="B26" s="13"/>
      <c r="C26" s="19"/>
      <c r="D26" s="19"/>
      <c r="E26" s="13"/>
      <c r="F26" s="13"/>
      <c r="G26" s="13"/>
      <c r="H26" s="13"/>
      <c r="I26" s="13"/>
      <c r="J26" s="13"/>
      <c r="K26" s="13"/>
      <c r="L26" s="13"/>
      <c r="M26" s="22"/>
    </row>
    <row r="27" spans="1:13">
      <c r="A27" s="21"/>
      <c r="B27" s="13"/>
      <c r="C27" s="19"/>
      <c r="D27" s="19"/>
      <c r="E27" s="13"/>
      <c r="F27" s="13"/>
      <c r="G27" s="13"/>
      <c r="H27" s="13"/>
      <c r="I27" s="13"/>
      <c r="J27" s="13"/>
      <c r="K27" s="13"/>
      <c r="L27" s="13"/>
      <c r="M27" s="22"/>
    </row>
    <row r="28" spans="1:13">
      <c r="A28" s="21"/>
      <c r="B28" s="13"/>
      <c r="C28" s="19"/>
      <c r="D28" s="19"/>
      <c r="E28" s="13"/>
      <c r="F28" s="13"/>
      <c r="G28" s="13"/>
      <c r="H28" s="13"/>
      <c r="I28" s="13"/>
      <c r="J28" s="13"/>
      <c r="K28" s="13"/>
      <c r="L28" s="13"/>
      <c r="M28" s="22"/>
    </row>
    <row r="29" spans="1:13">
      <c r="A29" s="21"/>
      <c r="B29" s="13"/>
      <c r="C29" s="19"/>
      <c r="D29" s="19"/>
      <c r="E29" s="13"/>
      <c r="F29" s="13"/>
      <c r="G29" s="13"/>
      <c r="H29" s="13"/>
      <c r="I29" s="13"/>
      <c r="J29" s="13"/>
      <c r="K29" s="13"/>
      <c r="L29" s="13"/>
      <c r="M29" s="22"/>
    </row>
    <row r="30" spans="1:13">
      <c r="A30" s="21"/>
      <c r="B30" s="13"/>
      <c r="C30" s="19"/>
      <c r="D30" s="19"/>
      <c r="E30" s="13"/>
      <c r="F30" s="13"/>
      <c r="G30" s="13"/>
      <c r="H30" s="13"/>
      <c r="I30" s="13"/>
      <c r="J30" s="13"/>
      <c r="K30" s="13"/>
      <c r="L30" s="13"/>
      <c r="M30" s="22"/>
    </row>
    <row r="31" spans="1:13">
      <c r="A31" s="21"/>
      <c r="B31" s="13"/>
      <c r="C31" s="19"/>
      <c r="D31" s="19"/>
      <c r="E31" s="13"/>
      <c r="F31" s="13"/>
      <c r="G31" s="13"/>
      <c r="H31" s="13"/>
      <c r="I31" s="13"/>
      <c r="J31" s="13"/>
      <c r="K31" s="13"/>
      <c r="L31" s="13"/>
      <c r="M31" s="22"/>
    </row>
    <row r="32" spans="1:13">
      <c r="A32" s="21"/>
      <c r="B32" s="13"/>
      <c r="C32" s="19"/>
      <c r="D32" s="19"/>
      <c r="E32" s="13"/>
      <c r="F32" s="13"/>
      <c r="G32" s="13"/>
      <c r="H32" s="13"/>
      <c r="I32" s="13"/>
      <c r="J32" s="13"/>
      <c r="K32" s="13"/>
      <c r="L32" s="13"/>
      <c r="M32" s="20"/>
    </row>
    <row r="33" spans="1:13">
      <c r="A33" s="23"/>
      <c r="B33" s="24"/>
      <c r="C33" s="25"/>
      <c r="D33" s="25"/>
      <c r="E33" s="24"/>
      <c r="F33" s="24"/>
      <c r="G33" s="24"/>
      <c r="H33" s="24"/>
      <c r="I33" s="24"/>
      <c r="J33" s="24"/>
      <c r="K33" s="24"/>
      <c r="L33" s="24"/>
      <c r="M33" s="26"/>
    </row>
    <row r="34" spans="1:13">
      <c r="A34" s="27" t="s">
        <v>34</v>
      </c>
      <c r="B34" s="28"/>
      <c r="C34" s="29"/>
      <c r="D34" s="29"/>
      <c r="E34" s="30"/>
      <c r="F34" s="30">
        <f>SUM(F15,F24)</f>
        <v>74909</v>
      </c>
      <c r="G34" s="30"/>
      <c r="H34" s="30">
        <f>SUM(H15,H24)</f>
        <v>86580</v>
      </c>
      <c r="I34" s="30"/>
      <c r="J34" s="30">
        <f>SUM(J15,J24)</f>
        <v>0</v>
      </c>
      <c r="K34" s="30"/>
      <c r="L34" s="30">
        <f>SUM(L15,L24)</f>
        <v>161491</v>
      </c>
      <c r="M34" s="52" t="s">
        <v>35</v>
      </c>
    </row>
  </sheetData>
  <mergeCells count="10">
    <mergeCell ref="A1:M1"/>
    <mergeCell ref="A3:A4"/>
    <mergeCell ref="B3:B4"/>
    <mergeCell ref="C3:C4"/>
    <mergeCell ref="D3:D4"/>
    <mergeCell ref="E3:F3"/>
    <mergeCell ref="G3:H3"/>
    <mergeCell ref="I3:J3"/>
    <mergeCell ref="K3:L3"/>
    <mergeCell ref="M3:M4"/>
  </mergeCells>
  <phoneticPr fontId="2" type="noConversion"/>
  <pageMargins left="0.28999999999999998" right="0.5" top="0.57999999999999996" bottom="0.63" header="0.5" footer="0.26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사용자</cp:lastModifiedBy>
  <cp:lastPrinted>2009-03-12T05:18:14Z</cp:lastPrinted>
  <dcterms:created xsi:type="dcterms:W3CDTF">2008-12-18T06:38:33Z</dcterms:created>
  <dcterms:modified xsi:type="dcterms:W3CDTF">2011-09-25T23:49:44Z</dcterms:modified>
</cp:coreProperties>
</file>