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1800 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'기초H-1800 '!$A$1:$M$28</definedName>
  </definedNames>
  <calcPr calcId="125725"/>
</workbook>
</file>

<file path=xl/calcChain.xml><?xml version="1.0" encoding="utf-8"?>
<calcChain xmlns="http://schemas.openxmlformats.org/spreadsheetml/2006/main">
  <c r="J28" i="4"/>
  <c r="J19"/>
  <c r="K19"/>
  <c r="L19" s="1"/>
  <c r="F19"/>
  <c r="J18"/>
  <c r="K18"/>
  <c r="L18" s="1"/>
  <c r="F18"/>
  <c r="J17"/>
  <c r="G17"/>
  <c r="K17" s="1"/>
  <c r="L17" s="1"/>
  <c r="F17"/>
  <c r="J16"/>
  <c r="G16"/>
  <c r="K16" s="1"/>
  <c r="L16" s="1"/>
  <c r="F16"/>
  <c r="J15"/>
  <c r="G15"/>
  <c r="K15" s="1"/>
  <c r="L15" s="1"/>
  <c r="F15"/>
  <c r="J14"/>
  <c r="G14"/>
  <c r="H14" s="1"/>
  <c r="E14"/>
  <c r="K14" s="1"/>
  <c r="L14" s="1"/>
  <c r="J13"/>
  <c r="G13"/>
  <c r="H13" s="1"/>
  <c r="E13"/>
  <c r="J10"/>
  <c r="H10"/>
  <c r="E10"/>
  <c r="K10" s="1"/>
  <c r="L10" s="1"/>
  <c r="J9"/>
  <c r="H9"/>
  <c r="E9"/>
  <c r="K9" s="1"/>
  <c r="L9" s="1"/>
  <c r="J8"/>
  <c r="H8"/>
  <c r="E8"/>
  <c r="K8" s="1"/>
  <c r="L8" s="1"/>
  <c r="J7"/>
  <c r="H7"/>
  <c r="E7"/>
  <c r="K7" s="1"/>
  <c r="L7" s="1"/>
  <c r="J6"/>
  <c r="H6"/>
  <c r="E6"/>
  <c r="K6" s="1"/>
  <c r="L6" s="1"/>
  <c r="L11" s="1"/>
  <c r="K13" l="1"/>
  <c r="L13" s="1"/>
  <c r="L20" s="1"/>
  <c r="L28" s="1"/>
  <c r="F6"/>
  <c r="F7"/>
  <c r="F8"/>
  <c r="F9"/>
  <c r="F10"/>
  <c r="F13"/>
  <c r="F14"/>
  <c r="H15"/>
  <c r="H16"/>
  <c r="H17"/>
  <c r="H18"/>
  <c r="H19"/>
  <c r="H20" l="1"/>
  <c r="H28" s="1"/>
  <c r="F20"/>
  <c r="F11"/>
  <c r="F28" l="1"/>
</calcChain>
</file>

<file path=xl/sharedStrings.xml><?xml version="1.0" encoding="utf-8"?>
<sst xmlns="http://schemas.openxmlformats.org/spreadsheetml/2006/main" count="71" uniqueCount="48">
  <si>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</si>
  <si>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</si>
  <si>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</si>
  <si>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</si>
  <si>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</si>
  <si>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</si>
  <si>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</si>
  <si>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</si>
  <si>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</si>
  <si>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</si>
  <si>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</si>
  <si>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</si>
  <si>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</si>
  <si>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Φ76.3*2.0T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</si>
  <si>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</si>
  <si>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</si>
  <si>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</si>
  <si>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</si>
  <si>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</si>
  <si>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</si>
  <si>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</si>
  <si>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</si>
  <si>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Φ8×110</t>
    <phoneticPr fontId="11" type="noConversion"/>
  </si>
  <si>
    <t>SUS</t>
    <phoneticPr fontId="11" type="noConversion"/>
  </si>
  <si>
    <t>U - 밴드</t>
    <phoneticPr fontId="11" type="noConversion"/>
  </si>
  <si>
    <t>30*25</t>
    <phoneticPr fontId="11" type="noConversion"/>
  </si>
  <si>
    <t>1.자재비 계</t>
    <phoneticPr fontId="11" type="noConversion"/>
  </si>
  <si>
    <t>합판거푸집</t>
    <phoneticPr fontId="11" type="noConversion"/>
  </si>
  <si>
    <t>합판4회사용</t>
    <phoneticPr fontId="11" type="noConversion"/>
  </si>
  <si>
    <t>공사적용</t>
    <phoneticPr fontId="11" type="noConversion"/>
  </si>
  <si>
    <t>콘크리트타설</t>
    <phoneticPr fontId="11" type="noConversion"/>
  </si>
  <si>
    <t>용적배합 [1:3:6]</t>
    <phoneticPr fontId="11" type="noConversion"/>
  </si>
  <si>
    <t>㎥</t>
    <phoneticPr fontId="11" type="noConversion"/>
  </si>
  <si>
    <t>터파기</t>
    <phoneticPr fontId="11" type="noConversion"/>
  </si>
  <si>
    <t>보통토사</t>
    <phoneticPr fontId="11" type="noConversion"/>
  </si>
  <si>
    <t>되메우기</t>
    <phoneticPr fontId="11" type="noConversion"/>
  </si>
  <si>
    <t>잔토정리</t>
    <phoneticPr fontId="11" type="noConversion"/>
  </si>
  <si>
    <t>현장내처리</t>
    <phoneticPr fontId="11" type="noConversion"/>
  </si>
  <si>
    <t>공사적용</t>
    <phoneticPr fontId="11" type="noConversion"/>
  </si>
  <si>
    <t>조립설치비</t>
    <phoneticPr fontId="11" type="noConversion"/>
  </si>
  <si>
    <t>특별인부</t>
    <phoneticPr fontId="11" type="noConversion"/>
  </si>
  <si>
    <t>인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</si>
  <si>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</si>
  <si>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</si>
  <si>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</si>
  <si>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</si>
  <si>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Φ5*50*150</t>
    <phoneticPr fontId="11" type="noConversion"/>
  </si>
  <si>
    <t xml:space="preserve"> 메쉬휀스(기초용) H=1800, W=2000</t>
    <phoneticPr fontId="1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</si>
</sst>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6" fillId="2" borderId="10" xfId="3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horizontal="left" vertical="center"/>
    </xf>
    <xf numFmtId="41" fontId="9" fillId="2" borderId="13" xfId="3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41" fontId="9" fillId="2" borderId="13" xfId="3" applyFont="1" applyFill="1" applyBorder="1" applyAlignment="1">
      <alignment vertical="center"/>
    </xf>
    <xf numFmtId="41" fontId="9" fillId="2" borderId="14" xfId="3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41" fontId="6" fillId="2" borderId="13" xfId="3" applyFont="1" applyFill="1" applyBorder="1" applyAlignment="1">
      <alignment horizontal="left" vertical="center"/>
    </xf>
    <xf numFmtId="41" fontId="6" fillId="2" borderId="13" xfId="3" applyFont="1" applyFill="1" applyBorder="1" applyAlignment="1">
      <alignment vertical="center"/>
    </xf>
    <xf numFmtId="41" fontId="6" fillId="2" borderId="13" xfId="3" applyFont="1" applyFill="1" applyBorder="1" applyAlignment="1">
      <alignment horizontal="right" vertical="center"/>
    </xf>
    <xf numFmtId="178" fontId="9" fillId="2" borderId="13" xfId="0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vertical="center"/>
    </xf>
    <xf numFmtId="41" fontId="9" fillId="2" borderId="14" xfId="3" applyFont="1" applyFill="1" applyBorder="1" applyAlignment="1">
      <alignment vertical="center"/>
    </xf>
    <xf numFmtId="41" fontId="9" fillId="2" borderId="12" xfId="3" applyFont="1" applyFill="1" applyBorder="1" applyAlignment="1">
      <alignment vertical="center"/>
    </xf>
    <xf numFmtId="41" fontId="9" fillId="2" borderId="14" xfId="3" applyFont="1" applyFill="1" applyBorder="1" applyAlignment="1"/>
    <xf numFmtId="41" fontId="6" fillId="2" borderId="15" xfId="3" applyFont="1" applyFill="1" applyBorder="1" applyAlignment="1">
      <alignment horizontal="center" vertical="center"/>
    </xf>
    <xf numFmtId="41" fontId="9" fillId="2" borderId="16" xfId="3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41" fontId="6" fillId="2" borderId="16" xfId="3" applyFont="1" applyFill="1" applyBorder="1" applyAlignment="1">
      <alignment vertical="center"/>
    </xf>
    <xf numFmtId="41" fontId="9" fillId="2" borderId="17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1088;&#47308;/&#54924;&#49324;&#51088;&#47308;/&#46020;&#47732;&amp;&#51068;&#50948;&#45824;&#44032;/&#51068;&#50948;&#45824;&#44032;/&#47700;&#49772;&#55040;&#49828;/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/>
      <sheetData sheetId="2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J24" sqref="J24"/>
    </sheetView>
  </sheetViews>
  <sheetFormatPr defaultRowHeight="16.5"/>
  <cols>
    <col min="1" max="1" width="13" customWidth="1"/>
    <col min="2" max="2" width="16.375" customWidth="1"/>
    <col min="3" max="3" width="7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0.625" customWidth="1"/>
  </cols>
  <sheetData>
    <row r="1" spans="1:13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7" t="s">
        <v>1</v>
      </c>
      <c r="B3" s="39" t="s">
        <v>2</v>
      </c>
      <c r="C3" s="41" t="s">
        <v>3</v>
      </c>
      <c r="D3" s="41" t="s">
        <v>4</v>
      </c>
      <c r="E3" s="43" t="s">
        <v>5</v>
      </c>
      <c r="F3" s="43"/>
      <c r="G3" s="43" t="s">
        <v>6</v>
      </c>
      <c r="H3" s="43"/>
      <c r="I3" s="43" t="s">
        <v>7</v>
      </c>
      <c r="J3" s="43"/>
      <c r="K3" s="43" t="s">
        <v>8</v>
      </c>
      <c r="L3" s="43"/>
      <c r="M3" s="44" t="s">
        <v>9</v>
      </c>
    </row>
    <row r="4" spans="1:13">
      <c r="A4" s="38"/>
      <c r="B4" s="40"/>
      <c r="C4" s="42"/>
      <c r="D4" s="42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5"/>
    </row>
    <row r="5" spans="1:13">
      <c r="A5" s="9" t="s">
        <v>47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13</v>
      </c>
      <c r="C6" s="16" t="s">
        <v>14</v>
      </c>
      <c r="D6" s="17">
        <v>2.2000000000000002</v>
      </c>
      <c r="E6" s="18">
        <f>'[1]기초H-600'!E6</f>
        <v>14500</v>
      </c>
      <c r="F6" s="18">
        <f>ROUNDDOWN(E6*D6,0)</f>
        <v>31900</v>
      </c>
      <c r="G6" s="18"/>
      <c r="H6" s="18">
        <f>ROUNDDOWN(G6*D6,0)</f>
        <v>0</v>
      </c>
      <c r="I6" s="18"/>
      <c r="J6" s="18">
        <f>ROUNDDOWN(I6*D6,0)</f>
        <v>0</v>
      </c>
      <c r="K6" s="18">
        <f>E6+G6+I6</f>
        <v>14500</v>
      </c>
      <c r="L6" s="18">
        <f>ROUNDDOWN(K6*D6,0)</f>
        <v>31900</v>
      </c>
      <c r="M6" s="19" t="s">
        <v>15</v>
      </c>
    </row>
    <row r="7" spans="1:13">
      <c r="A7" s="14" t="s">
        <v>16</v>
      </c>
      <c r="B7" s="15" t="s">
        <v>46</v>
      </c>
      <c r="C7" s="16" t="s">
        <v>17</v>
      </c>
      <c r="D7" s="20">
        <v>3.6</v>
      </c>
      <c r="E7" s="18">
        <f>'[1]기초H-600'!E7</f>
        <v>23500</v>
      </c>
      <c r="F7" s="18">
        <f>ROUNDDOWN(E7*D7,0)</f>
        <v>84600</v>
      </c>
      <c r="G7" s="18"/>
      <c r="H7" s="18">
        <f>ROUNDDOWN(G7*D7,0)</f>
        <v>0</v>
      </c>
      <c r="I7" s="18"/>
      <c r="J7" s="18">
        <f>ROUNDDOWN(I7*D7,0)</f>
        <v>0</v>
      </c>
      <c r="K7" s="18">
        <f>E7+G7+I7</f>
        <v>23500</v>
      </c>
      <c r="L7" s="18">
        <f>ROUNDDOWN(K7*D7,0)</f>
        <v>84600</v>
      </c>
      <c r="M7" s="19" t="s">
        <v>15</v>
      </c>
    </row>
    <row r="8" spans="1:13">
      <c r="A8" s="14" t="s">
        <v>18</v>
      </c>
      <c r="B8" s="15" t="s">
        <v>19</v>
      </c>
      <c r="C8" s="16" t="s">
        <v>20</v>
      </c>
      <c r="D8" s="17">
        <v>1</v>
      </c>
      <c r="E8" s="18">
        <f>'[1]기초H-600'!E8</f>
        <v>1500</v>
      </c>
      <c r="F8" s="18">
        <f>ROUNDDOWN(E8*D8,0)</f>
        <v>1500</v>
      </c>
      <c r="G8" s="18"/>
      <c r="H8" s="18">
        <f>ROUNDDOWN(G8*D8,0)</f>
        <v>0</v>
      </c>
      <c r="I8" s="18"/>
      <c r="J8" s="18">
        <f>ROUNDDOWN(I8*D8,0)</f>
        <v>0</v>
      </c>
      <c r="K8" s="18">
        <f>E8+G8+I8</f>
        <v>1500</v>
      </c>
      <c r="L8" s="18">
        <f>ROUNDDOWN(K8*D8,0)</f>
        <v>1500</v>
      </c>
      <c r="M8" s="19" t="s">
        <v>15</v>
      </c>
    </row>
    <row r="9" spans="1:13">
      <c r="A9" s="14" t="s">
        <v>21</v>
      </c>
      <c r="B9" s="15" t="s">
        <v>22</v>
      </c>
      <c r="C9" s="16" t="s">
        <v>20</v>
      </c>
      <c r="D9" s="17">
        <v>4</v>
      </c>
      <c r="E9" s="18">
        <f>'[1]기초H-600'!E9</f>
        <v>500</v>
      </c>
      <c r="F9" s="18">
        <f>ROUNDDOWN(E9*D9,0)</f>
        <v>2000</v>
      </c>
      <c r="G9" s="18"/>
      <c r="H9" s="18">
        <f>ROUNDDOWN(G9*D9,0)</f>
        <v>0</v>
      </c>
      <c r="I9" s="18"/>
      <c r="J9" s="18">
        <f>ROUNDDOWN(I9*D9,0)</f>
        <v>0</v>
      </c>
      <c r="K9" s="18">
        <f>E9+G9+I9</f>
        <v>500</v>
      </c>
      <c r="L9" s="18">
        <f>ROUNDDOWN(K9*D9,0)</f>
        <v>2000</v>
      </c>
      <c r="M9" s="19" t="s">
        <v>23</v>
      </c>
    </row>
    <row r="10" spans="1:13">
      <c r="A10" s="14" t="s">
        <v>24</v>
      </c>
      <c r="B10" s="15" t="s">
        <v>25</v>
      </c>
      <c r="C10" s="16" t="s">
        <v>20</v>
      </c>
      <c r="D10" s="17">
        <v>8</v>
      </c>
      <c r="E10" s="18">
        <f>'[1]기초H-600'!E10</f>
        <v>300</v>
      </c>
      <c r="F10" s="18">
        <f>ROUNDDOWN(E10*D10,0)</f>
        <v>2400</v>
      </c>
      <c r="G10" s="18"/>
      <c r="H10" s="18">
        <f>ROUNDDOWN(G10*D10,0)</f>
        <v>0</v>
      </c>
      <c r="I10" s="18"/>
      <c r="J10" s="18">
        <f>ROUNDDOWN(I10*D10,0)</f>
        <v>0</v>
      </c>
      <c r="K10" s="18">
        <f>E10+G10+I10</f>
        <v>300</v>
      </c>
      <c r="L10" s="18">
        <f>ROUNDDOWN(K10*D10,0)</f>
        <v>2400</v>
      </c>
      <c r="M10" s="19" t="s">
        <v>23</v>
      </c>
    </row>
    <row r="11" spans="1:13">
      <c r="A11" s="21" t="s">
        <v>26</v>
      </c>
      <c r="B11" s="15"/>
      <c r="C11" s="22"/>
      <c r="D11" s="22"/>
      <c r="E11" s="23"/>
      <c r="F11" s="23">
        <f>SUM(F6:F10)</f>
        <v>122400</v>
      </c>
      <c r="G11" s="23"/>
      <c r="H11" s="24"/>
      <c r="I11" s="25"/>
      <c r="J11" s="24"/>
      <c r="K11" s="23"/>
      <c r="L11" s="23">
        <f>SUM(L6:L10)</f>
        <v>122400</v>
      </c>
      <c r="M11" s="19"/>
    </row>
    <row r="12" spans="1:13">
      <c r="A12" s="14"/>
      <c r="B12" s="15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9"/>
    </row>
    <row r="13" spans="1:13">
      <c r="A13" s="14" t="s">
        <v>27</v>
      </c>
      <c r="B13" s="15" t="s">
        <v>28</v>
      </c>
      <c r="C13" s="16" t="s">
        <v>17</v>
      </c>
      <c r="D13" s="26">
        <v>0.48</v>
      </c>
      <c r="E13" s="18">
        <f>'[1]기초H-600'!E13</f>
        <v>6954</v>
      </c>
      <c r="F13" s="18">
        <f t="shared" ref="F13:F18" si="0">ROUNDDOWN(E13*D13,0)</f>
        <v>3337</v>
      </c>
      <c r="G13" s="18">
        <f>'[1]기초H-600'!G13</f>
        <v>12174</v>
      </c>
      <c r="H13" s="18">
        <f t="shared" ref="H13:H18" si="1">ROUNDDOWN(G13*D13,0)</f>
        <v>5843</v>
      </c>
      <c r="I13" s="18"/>
      <c r="J13" s="18">
        <f t="shared" ref="J13:J18" si="2">ROUNDDOWN(I13*D13,0)</f>
        <v>0</v>
      </c>
      <c r="K13" s="18">
        <f t="shared" ref="K13:K18" si="3">E13+G13+I13</f>
        <v>19128</v>
      </c>
      <c r="L13" s="18">
        <f t="shared" ref="L13:L18" si="4">ROUNDDOWN(K13*D13,0)</f>
        <v>9181</v>
      </c>
      <c r="M13" s="19" t="s">
        <v>29</v>
      </c>
    </row>
    <row r="14" spans="1:13">
      <c r="A14" s="14" t="s">
        <v>30</v>
      </c>
      <c r="B14" s="15" t="s">
        <v>31</v>
      </c>
      <c r="C14" s="16" t="s">
        <v>32</v>
      </c>
      <c r="D14" s="26">
        <v>3.6999999999999998E-2</v>
      </c>
      <c r="E14" s="18">
        <f>'[1]기초H-600'!E14</f>
        <v>45720</v>
      </c>
      <c r="F14" s="18">
        <f t="shared" si="0"/>
        <v>1691</v>
      </c>
      <c r="G14" s="18">
        <f>'[1]기초H-600'!G14</f>
        <v>155470</v>
      </c>
      <c r="H14" s="18">
        <f t="shared" si="1"/>
        <v>5752</v>
      </c>
      <c r="I14" s="18"/>
      <c r="J14" s="18">
        <f t="shared" si="2"/>
        <v>0</v>
      </c>
      <c r="K14" s="18">
        <f t="shared" si="3"/>
        <v>201190</v>
      </c>
      <c r="L14" s="18">
        <f t="shared" si="4"/>
        <v>7444</v>
      </c>
      <c r="M14" s="19" t="s">
        <v>29</v>
      </c>
    </row>
    <row r="15" spans="1:13">
      <c r="A15" s="14" t="s">
        <v>33</v>
      </c>
      <c r="B15" s="15" t="s">
        <v>34</v>
      </c>
      <c r="C15" s="16" t="s">
        <v>32</v>
      </c>
      <c r="D15" s="26">
        <v>0.121</v>
      </c>
      <c r="E15" s="18"/>
      <c r="F15" s="18">
        <f t="shared" si="0"/>
        <v>0</v>
      </c>
      <c r="G15" s="18">
        <f>'[1]기초H-600'!G15</f>
        <v>13793</v>
      </c>
      <c r="H15" s="18">
        <f t="shared" si="1"/>
        <v>1668</v>
      </c>
      <c r="I15" s="18"/>
      <c r="J15" s="18">
        <f t="shared" si="2"/>
        <v>0</v>
      </c>
      <c r="K15" s="18">
        <f t="shared" si="3"/>
        <v>13793</v>
      </c>
      <c r="L15" s="18">
        <f t="shared" si="4"/>
        <v>1668</v>
      </c>
      <c r="M15" s="19" t="s">
        <v>29</v>
      </c>
    </row>
    <row r="16" spans="1:13">
      <c r="A16" s="14" t="s">
        <v>35</v>
      </c>
      <c r="B16" s="15" t="s">
        <v>34</v>
      </c>
      <c r="C16" s="16" t="s">
        <v>32</v>
      </c>
      <c r="D16" s="26">
        <v>8.4000000000000005E-2</v>
      </c>
      <c r="E16" s="18"/>
      <c r="F16" s="18">
        <f t="shared" si="0"/>
        <v>0</v>
      </c>
      <c r="G16" s="18">
        <f>'[1]기초H-600'!G16</f>
        <v>6896</v>
      </c>
      <c r="H16" s="18">
        <f t="shared" si="1"/>
        <v>579</v>
      </c>
      <c r="I16" s="18"/>
      <c r="J16" s="18">
        <f t="shared" si="2"/>
        <v>0</v>
      </c>
      <c r="K16" s="18">
        <f t="shared" si="3"/>
        <v>6896</v>
      </c>
      <c r="L16" s="18">
        <f t="shared" si="4"/>
        <v>579</v>
      </c>
      <c r="M16" s="19" t="s">
        <v>29</v>
      </c>
    </row>
    <row r="17" spans="1:13">
      <c r="A17" s="14" t="s">
        <v>36</v>
      </c>
      <c r="B17" s="15" t="s">
        <v>37</v>
      </c>
      <c r="C17" s="16" t="s">
        <v>32</v>
      </c>
      <c r="D17" s="26">
        <v>3.6999999999999998E-2</v>
      </c>
      <c r="E17" s="18"/>
      <c r="F17" s="18">
        <f t="shared" si="0"/>
        <v>0</v>
      </c>
      <c r="G17" s="18">
        <f>'[1]기초H-600'!G17</f>
        <v>13793</v>
      </c>
      <c r="H17" s="18">
        <f t="shared" si="1"/>
        <v>510</v>
      </c>
      <c r="I17" s="18"/>
      <c r="J17" s="18">
        <f t="shared" si="2"/>
        <v>0</v>
      </c>
      <c r="K17" s="18">
        <f t="shared" si="3"/>
        <v>13793</v>
      </c>
      <c r="L17" s="18">
        <f t="shared" si="4"/>
        <v>510</v>
      </c>
      <c r="M17" s="19" t="s">
        <v>38</v>
      </c>
    </row>
    <row r="18" spans="1:13">
      <c r="A18" s="14" t="s">
        <v>39</v>
      </c>
      <c r="B18" s="15" t="s">
        <v>40</v>
      </c>
      <c r="C18" s="16" t="s">
        <v>41</v>
      </c>
      <c r="D18" s="26">
        <v>0.6</v>
      </c>
      <c r="E18" s="18"/>
      <c r="F18" s="18">
        <f t="shared" si="0"/>
        <v>0</v>
      </c>
      <c r="G18" s="18">
        <v>95366</v>
      </c>
      <c r="H18" s="18">
        <f t="shared" si="1"/>
        <v>57219</v>
      </c>
      <c r="I18" s="18"/>
      <c r="J18" s="18">
        <f t="shared" si="2"/>
        <v>0</v>
      </c>
      <c r="K18" s="18">
        <f t="shared" si="3"/>
        <v>95366</v>
      </c>
      <c r="L18" s="18">
        <f t="shared" si="4"/>
        <v>57219</v>
      </c>
      <c r="M18" s="19" t="s">
        <v>38</v>
      </c>
    </row>
    <row r="19" spans="1:13">
      <c r="A19" s="14" t="s">
        <v>39</v>
      </c>
      <c r="B19" s="15" t="s">
        <v>42</v>
      </c>
      <c r="C19" s="16" t="s">
        <v>41</v>
      </c>
      <c r="D19" s="26">
        <v>0.5</v>
      </c>
      <c r="E19" s="18"/>
      <c r="F19" s="18">
        <f>ROUNDDOWN(E19*D19,0)</f>
        <v>0</v>
      </c>
      <c r="G19" s="18">
        <v>74008</v>
      </c>
      <c r="H19" s="18">
        <f>ROUNDDOWN(G19*D19,0)</f>
        <v>37004</v>
      </c>
      <c r="I19" s="18"/>
      <c r="J19" s="18">
        <f>ROUNDDOWN(I19*D19,0)</f>
        <v>0</v>
      </c>
      <c r="K19" s="18">
        <f>E19+G19+I19</f>
        <v>74008</v>
      </c>
      <c r="L19" s="18">
        <f>ROUNDDOWN(K19*D19,0)</f>
        <v>37004</v>
      </c>
      <c r="M19" s="19" t="s">
        <v>38</v>
      </c>
    </row>
    <row r="20" spans="1:13">
      <c r="A20" s="21" t="s">
        <v>43</v>
      </c>
      <c r="B20" s="15"/>
      <c r="C20" s="22"/>
      <c r="D20" s="22"/>
      <c r="E20" s="23"/>
      <c r="F20" s="23">
        <f>SUM(F13:F19)</f>
        <v>5028</v>
      </c>
      <c r="G20" s="23"/>
      <c r="H20" s="23">
        <f>SUM(H13:H19)</f>
        <v>108575</v>
      </c>
      <c r="I20" s="23"/>
      <c r="J20" s="24"/>
      <c r="K20" s="23"/>
      <c r="L20" s="23">
        <f>SUM(L13:L19)</f>
        <v>113605</v>
      </c>
      <c r="M20" s="19"/>
    </row>
    <row r="21" spans="1:13">
      <c r="A21" s="27"/>
      <c r="B21" s="18"/>
      <c r="C21" s="22"/>
      <c r="D21" s="22"/>
      <c r="E21" s="23"/>
      <c r="F21" s="23"/>
      <c r="G21" s="23"/>
      <c r="H21" s="24"/>
      <c r="I21" s="23"/>
      <c r="J21" s="24"/>
      <c r="K21" s="24"/>
      <c r="L21" s="24"/>
      <c r="M21" s="28"/>
    </row>
    <row r="22" spans="1:13">
      <c r="A22" s="29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>
      <c r="A23" s="29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8"/>
    </row>
    <row r="24" spans="1:13">
      <c r="A24" s="29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30"/>
    </row>
    <row r="25" spans="1:13">
      <c r="A25" s="29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>
      <c r="A26" s="29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30"/>
    </row>
    <row r="27" spans="1:13">
      <c r="A27" s="29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30"/>
    </row>
    <row r="28" spans="1:13">
      <c r="A28" s="31" t="s">
        <v>44</v>
      </c>
      <c r="B28" s="32"/>
      <c r="C28" s="33"/>
      <c r="D28" s="33"/>
      <c r="E28" s="34"/>
      <c r="F28" s="34">
        <f>F20+F11</f>
        <v>127428</v>
      </c>
      <c r="G28" s="34"/>
      <c r="H28" s="34">
        <f>H20</f>
        <v>108575</v>
      </c>
      <c r="I28" s="34"/>
      <c r="J28" s="34">
        <f>J20+J11</f>
        <v>0</v>
      </c>
      <c r="K28" s="34"/>
      <c r="L28" s="34">
        <f>L20+L11</f>
        <v>236005</v>
      </c>
      <c r="M28" s="35" t="s">
        <v>45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기초H-1800 </vt:lpstr>
      <vt:lpstr>Sheet1</vt:lpstr>
      <vt:lpstr>Sheet2</vt:lpstr>
      <vt:lpstr>Sheet3</vt:lpstr>
      <vt:lpstr>'기초H-1800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2010-10-18T09:02:11Z</dcterms:created>
  <dcterms:modified xsi:type="dcterms:W3CDTF">2011-09-06T02:04:29Z</dcterms:modified>
</cp:coreProperties>
</file>