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895" windowHeight="7935"/>
  </bookViews>
  <sheets>
    <sheet name="기초H-450" sheetId="4" r:id="rId1"/>
  </sheets>
  <externalReferences>
    <externalReference r:id="rId2"/>
  </externalReferences>
  <definedNames>
    <definedName name="_xlnm.Print_Area" localSheetId="0">'기초H-450'!$A$1:$M$28</definedName>
  </definedNames>
  <calcPr calcId="125725"/>
</workbook>
</file>

<file path=xl/calcChain.xml><?xml version="1.0" encoding="utf-8"?>
<calcChain xmlns="http://schemas.openxmlformats.org/spreadsheetml/2006/main">
  <c r="F6" i="4"/>
  <c r="H6"/>
  <c r="J6"/>
  <c r="K6"/>
  <c r="L6"/>
  <c r="F7"/>
  <c r="H7"/>
  <c r="J7"/>
  <c r="K7"/>
  <c r="L7" s="1"/>
  <c r="L11" s="1"/>
  <c r="F8"/>
  <c r="H8"/>
  <c r="J8"/>
  <c r="K8"/>
  <c r="L8"/>
  <c r="F9"/>
  <c r="H9"/>
  <c r="J9"/>
  <c r="K9"/>
  <c r="L9" s="1"/>
  <c r="F10"/>
  <c r="H10"/>
  <c r="J10"/>
  <c r="K10"/>
  <c r="L10"/>
  <c r="F11"/>
  <c r="E13"/>
  <c r="F13" s="1"/>
  <c r="G13"/>
  <c r="H13" s="1"/>
  <c r="J13"/>
  <c r="E14"/>
  <c r="F14"/>
  <c r="G14"/>
  <c r="H14"/>
  <c r="J14"/>
  <c r="K14"/>
  <c r="L14" s="1"/>
  <c r="F15"/>
  <c r="G15"/>
  <c r="H15" s="1"/>
  <c r="J15"/>
  <c r="F16"/>
  <c r="G16"/>
  <c r="H16"/>
  <c r="J16"/>
  <c r="K16"/>
  <c r="L16" s="1"/>
  <c r="F17"/>
  <c r="G17"/>
  <c r="H17" s="1"/>
  <c r="J17"/>
  <c r="F18"/>
  <c r="H18"/>
  <c r="J18"/>
  <c r="K18"/>
  <c r="L18" s="1"/>
  <c r="F19"/>
  <c r="H19"/>
  <c r="J19"/>
  <c r="K19"/>
  <c r="L19" s="1"/>
  <c r="J28"/>
  <c r="K17" l="1"/>
  <c r="L17" s="1"/>
  <c r="K15"/>
  <c r="L15" s="1"/>
  <c r="H20"/>
  <c r="H28" s="1"/>
  <c r="F20"/>
  <c r="F28" s="1"/>
  <c r="K13"/>
  <c r="L13" s="1"/>
  <c r="L20" l="1"/>
  <c r="L28" s="1"/>
</calcChain>
</file>

<file path=xl/sharedStrings.xml><?xml version="1.0" encoding="utf-8"?>
<sst xmlns="http://schemas.openxmlformats.org/spreadsheetml/2006/main" count="71" uniqueCount="47">
  <si>
    <t>부가세별도</t>
    <phoneticPr fontId="4" type="noConversion"/>
  </si>
  <si>
    <t>합계</t>
    <phoneticPr fontId="4" type="noConversion"/>
  </si>
  <si>
    <t>2.설치비 계</t>
    <phoneticPr fontId="4" type="noConversion"/>
  </si>
  <si>
    <t>공사적용</t>
    <phoneticPr fontId="4" type="noConversion"/>
  </si>
  <si>
    <t>인</t>
    <phoneticPr fontId="4" type="noConversion"/>
  </si>
  <si>
    <t>보통인부</t>
    <phoneticPr fontId="4" type="noConversion"/>
  </si>
  <si>
    <t>조립설치비</t>
    <phoneticPr fontId="4" type="noConversion"/>
  </si>
  <si>
    <t>특별인부</t>
    <phoneticPr fontId="4" type="noConversion"/>
  </si>
  <si>
    <t>㎥</t>
    <phoneticPr fontId="4" type="noConversion"/>
  </si>
  <si>
    <t>현장내처리</t>
    <phoneticPr fontId="4" type="noConversion"/>
  </si>
  <si>
    <t>잔토정리</t>
    <phoneticPr fontId="4" type="noConversion"/>
  </si>
  <si>
    <t>보통토사</t>
    <phoneticPr fontId="4" type="noConversion"/>
  </si>
  <si>
    <t>되메우기</t>
    <phoneticPr fontId="4" type="noConversion"/>
  </si>
  <si>
    <t>터파기</t>
    <phoneticPr fontId="4" type="noConversion"/>
  </si>
  <si>
    <t>용적배합 [1:3:6]</t>
    <phoneticPr fontId="4" type="noConversion"/>
  </si>
  <si>
    <t>콘크리트타설</t>
    <phoneticPr fontId="4" type="noConversion"/>
  </si>
  <si>
    <t>㎡</t>
    <phoneticPr fontId="4" type="noConversion"/>
  </si>
  <si>
    <t>합판4회사용</t>
    <phoneticPr fontId="4" type="noConversion"/>
  </si>
  <si>
    <t>합판거푸집</t>
    <phoneticPr fontId="4" type="noConversion"/>
  </si>
  <si>
    <t>1.자재비 계</t>
    <phoneticPr fontId="4" type="noConversion"/>
  </si>
  <si>
    <t>SUS</t>
    <phoneticPr fontId="4" type="noConversion"/>
  </si>
  <si>
    <t>EA</t>
    <phoneticPr fontId="4" type="noConversion"/>
  </si>
  <si>
    <t>30*25</t>
    <phoneticPr fontId="4" type="noConversion"/>
  </si>
  <si>
    <t>U - 밴드</t>
    <phoneticPr fontId="4" type="noConversion"/>
  </si>
  <si>
    <t>Φ8×110</t>
    <phoneticPr fontId="4" type="noConversion"/>
  </si>
  <si>
    <t>고정 B/N</t>
    <phoneticPr fontId="4" type="noConversion"/>
  </si>
  <si>
    <t>분체도장</t>
    <phoneticPr fontId="4" type="noConversion"/>
  </si>
  <si>
    <t>Φ76.3용</t>
    <phoneticPr fontId="4" type="noConversion"/>
  </si>
  <si>
    <t>주주캡</t>
    <phoneticPr fontId="4" type="noConversion"/>
  </si>
  <si>
    <t>메쉬망</t>
    <phoneticPr fontId="4" type="noConversion"/>
  </si>
  <si>
    <t>M</t>
    <phoneticPr fontId="4" type="noConversion"/>
  </si>
  <si>
    <t>Φ76.3*2.0T</t>
    <phoneticPr fontId="4" type="noConversion"/>
  </si>
  <si>
    <t>주주</t>
    <phoneticPr fontId="4" type="noConversion"/>
  </si>
  <si>
    <t>금   액</t>
  </si>
  <si>
    <t>단   가</t>
  </si>
  <si>
    <t>비    고</t>
  </si>
  <si>
    <t>합    계</t>
  </si>
  <si>
    <t>경  비</t>
  </si>
  <si>
    <t>노 무 비</t>
  </si>
  <si>
    <t>재 료 비</t>
  </si>
  <si>
    <t>수  량</t>
  </si>
  <si>
    <t>단위</t>
  </si>
  <si>
    <t>규    격</t>
  </si>
  <si>
    <t>품    명</t>
  </si>
  <si>
    <t>메쉬휀스 일위대가</t>
  </si>
  <si>
    <t>Φ5*50*150</t>
    <phoneticPr fontId="4" type="noConversion"/>
  </si>
  <si>
    <t xml:space="preserve"> 메쉬휀스(기초용) H=450, W=2000</t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</si>
</sst>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.000_ "/>
    <numFmt numFmtId="177" formatCode="0.0;[Red]0.0"/>
    <numFmt numFmtId="178" formatCode="0.00_ "/>
    <numFmt numFmtId="179" formatCode="0.00;[Red]0.00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b/>
      <sz val="10"/>
      <name val="굴림체"/>
      <family val="3"/>
      <charset val="129"/>
    </font>
    <font>
      <b/>
      <sz val="11"/>
      <name val="굴림체"/>
      <family val="3"/>
      <charset val="129"/>
    </font>
    <font>
      <b/>
      <sz val="10"/>
      <color indexed="9"/>
      <name val="굴림체"/>
      <family val="3"/>
      <charset val="129"/>
    </font>
    <font>
      <sz val="11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8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41" fontId="3" fillId="2" borderId="1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left" vertical="center"/>
    </xf>
    <xf numFmtId="41" fontId="5" fillId="2" borderId="3" xfId="1" applyFont="1" applyFill="1" applyBorder="1" applyAlignment="1">
      <alignment horizontal="center" vertical="center"/>
    </xf>
    <xf numFmtId="41" fontId="3" fillId="2" borderId="4" xfId="1" applyFont="1" applyFill="1" applyBorder="1" applyAlignment="1"/>
    <xf numFmtId="41" fontId="3" fillId="2" borderId="5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1" fontId="3" fillId="2" borderId="6" xfId="1" applyFont="1" applyFill="1" applyBorder="1" applyAlignment="1">
      <alignment vertical="center"/>
    </xf>
    <xf numFmtId="41" fontId="3" fillId="2" borderId="4" xfId="1" applyFont="1" applyFill="1" applyBorder="1" applyAlignment="1">
      <alignment vertical="center"/>
    </xf>
    <xf numFmtId="41" fontId="5" fillId="2" borderId="5" xfId="1" applyFont="1" applyFill="1" applyBorder="1" applyAlignment="1">
      <alignment vertical="center"/>
    </xf>
    <xf numFmtId="41" fontId="5" fillId="2" borderId="5" xfId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vertical="center"/>
    </xf>
    <xf numFmtId="41" fontId="3" fillId="2" borderId="4" xfId="1" applyFont="1" applyFill="1" applyBorder="1" applyAlignment="1">
      <alignment horizontal="center" vertical="center"/>
    </xf>
    <xf numFmtId="41" fontId="3" fillId="2" borderId="5" xfId="1" applyFont="1" applyFill="1" applyBorder="1" applyAlignment="1">
      <alignment horizontal="left" vertical="center"/>
    </xf>
    <xf numFmtId="41" fontId="5" fillId="2" borderId="6" xfId="1" applyFont="1" applyFill="1" applyBorder="1" applyAlignment="1">
      <alignment horizontal="left" vertical="center"/>
    </xf>
    <xf numFmtId="176" fontId="3" fillId="2" borderId="5" xfId="0" applyNumberFormat="1" applyFont="1" applyFill="1" applyBorder="1" applyAlignment="1">
      <alignment horizontal="center" vertical="center"/>
    </xf>
    <xf numFmtId="41" fontId="3" fillId="2" borderId="6" xfId="1" applyFont="1" applyFill="1" applyBorder="1" applyAlignment="1">
      <alignment horizontal="left" vertical="center"/>
    </xf>
    <xf numFmtId="41" fontId="5" fillId="2" borderId="5" xfId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9" xfId="1" applyFont="1" applyFill="1" applyBorder="1" applyAlignment="1">
      <alignment horizontal="center" vertical="center"/>
    </xf>
    <xf numFmtId="41" fontId="5" fillId="2" borderId="10" xfId="1" applyFont="1" applyFill="1" applyBorder="1" applyAlignment="1">
      <alignment vertical="center"/>
    </xf>
    <xf numFmtId="41" fontId="5" fillId="2" borderId="12" xfId="3" applyFont="1" applyFill="1" applyBorder="1" applyAlignment="1">
      <alignment horizontal="center" vertical="center"/>
    </xf>
    <xf numFmtId="41" fontId="6" fillId="2" borderId="0" xfId="3" applyFont="1" applyFill="1" applyAlignment="1">
      <alignment vertical="top"/>
    </xf>
    <xf numFmtId="41" fontId="3" fillId="2" borderId="0" xfId="3" applyFont="1" applyFill="1" applyAlignment="1">
      <alignment vertical="top"/>
    </xf>
    <xf numFmtId="41" fontId="7" fillId="2" borderId="0" xfId="3" applyFont="1" applyFill="1" applyAlignment="1">
      <alignment horizontal="center" vertical="top"/>
    </xf>
    <xf numFmtId="41" fontId="8" fillId="2" borderId="0" xfId="3" applyFont="1" applyFill="1" applyAlignment="1">
      <alignment vertical="top"/>
    </xf>
    <xf numFmtId="0" fontId="5" fillId="2" borderId="0" xfId="2" applyFont="1" applyFill="1" applyAlignment="1">
      <alignment vertical="top"/>
    </xf>
    <xf numFmtId="0" fontId="9" fillId="2" borderId="0" xfId="3" applyNumberFormat="1" applyFont="1" applyFill="1" applyAlignment="1">
      <alignment horizontal="left" vertical="top"/>
    </xf>
    <xf numFmtId="0" fontId="10" fillId="2" borderId="0" xfId="3" applyNumberFormat="1" applyFont="1" applyFill="1" applyAlignment="1">
      <alignment horizontal="left" vertical="top"/>
    </xf>
    <xf numFmtId="41" fontId="11" fillId="2" borderId="0" xfId="3" applyFont="1" applyFill="1" applyAlignment="1">
      <alignment horizontal="center" vertical="center"/>
    </xf>
    <xf numFmtId="41" fontId="5" fillId="2" borderId="17" xfId="3" applyFont="1" applyFill="1" applyBorder="1" applyAlignment="1">
      <alignment horizontal="center" vertical="center"/>
    </xf>
    <xf numFmtId="41" fontId="5" fillId="2" borderId="14" xfId="3" applyFont="1" applyFill="1" applyBorder="1" applyAlignment="1">
      <alignment horizontal="center" vertical="center"/>
    </xf>
    <xf numFmtId="41" fontId="5" fillId="2" borderId="16" xfId="3" applyFont="1" applyFill="1" applyBorder="1" applyAlignment="1">
      <alignment horizontal="center" vertical="center"/>
    </xf>
    <xf numFmtId="41" fontId="5" fillId="2" borderId="13" xfId="3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41" fontId="5" fillId="2" borderId="8" xfId="3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</cellXfs>
  <cellStyles count="31">
    <cellStyle name="쉼표 [0] 10" xfId="1"/>
    <cellStyle name="쉼표 [0] 11" xfId="4"/>
    <cellStyle name="쉼표 [0] 12" xfId="5"/>
    <cellStyle name="쉼표 [0] 13" xfId="6"/>
    <cellStyle name="쉼표 [0] 14" xfId="7"/>
    <cellStyle name="쉼표 [0] 15" xfId="8"/>
    <cellStyle name="쉼표 [0] 16" xfId="9"/>
    <cellStyle name="쉼표 [0] 2" xfId="3"/>
    <cellStyle name="쉼표 [0] 3" xfId="10"/>
    <cellStyle name="쉼표 [0] 4" xfId="11"/>
    <cellStyle name="쉼표 [0] 5" xfId="12"/>
    <cellStyle name="쉼표 [0] 6" xfId="13"/>
    <cellStyle name="쉼표 [0] 7" xfId="14"/>
    <cellStyle name="쉼표 [0] 8" xfId="15"/>
    <cellStyle name="쉼표 [0] 9" xfId="16"/>
    <cellStyle name="표준" xfId="0" builtinId="0"/>
    <cellStyle name="표준 10" xfId="17"/>
    <cellStyle name="표준 11" xfId="18"/>
    <cellStyle name="표준 12" xfId="19"/>
    <cellStyle name="표준 13" xfId="20"/>
    <cellStyle name="표준 14" xfId="21"/>
    <cellStyle name="표준 15" xfId="22"/>
    <cellStyle name="표준 16" xfId="23"/>
    <cellStyle name="표준 2" xfId="2"/>
    <cellStyle name="표준 3" xfId="24"/>
    <cellStyle name="표준 4" xfId="25"/>
    <cellStyle name="표준 5" xfId="26"/>
    <cellStyle name="표준 6" xfId="27"/>
    <cellStyle name="표준 7" xfId="28"/>
    <cellStyle name="표준 8" xfId="29"/>
    <cellStyle name="표준 9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51088;&#47308;/&#54924;&#49324;&#51088;&#47308;/&#46020;&#47732;&amp;&#51068;&#50948;&#45824;&#44032;/&#51068;&#50948;&#45824;&#44032;/&#47700;&#49772;&#55040;&#49828;/&#51068;&#50948;&#45824;&#44032;U-BAND%20(5)-091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450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0"/>
      <sheetData sheetId="1"/>
      <sheetData sheetId="2">
        <row r="13">
          <cell r="E13">
            <v>6954</v>
          </cell>
          <cell r="G13">
            <v>12174</v>
          </cell>
        </row>
        <row r="14">
          <cell r="E14">
            <v>45720</v>
          </cell>
          <cell r="G14">
            <v>155470</v>
          </cell>
        </row>
        <row r="15">
          <cell r="G15">
            <v>13793</v>
          </cell>
        </row>
        <row r="16">
          <cell r="G16">
            <v>6896</v>
          </cell>
        </row>
        <row r="17">
          <cell r="G17">
            <v>13793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18" sqref="G18"/>
    </sheetView>
  </sheetViews>
  <sheetFormatPr defaultRowHeight="16.5"/>
  <cols>
    <col min="1" max="1" width="13" customWidth="1"/>
    <col min="2" max="2" width="16.375" customWidth="1"/>
    <col min="3" max="3" width="7" customWidth="1"/>
    <col min="4" max="4" width="7.75" customWidth="1"/>
    <col min="5" max="5" width="8" customWidth="1"/>
    <col min="6" max="6" width="9" customWidth="1"/>
    <col min="7" max="7" width="9.375" bestFit="1" customWidth="1"/>
    <col min="8" max="8" width="9.25" customWidth="1"/>
    <col min="9" max="9" width="7.125" customWidth="1"/>
    <col min="10" max="10" width="7.375" customWidth="1"/>
    <col min="11" max="11" width="8.625" customWidth="1"/>
    <col min="12" max="12" width="10.25" customWidth="1"/>
    <col min="13" max="13" width="10.5" customWidth="1"/>
  </cols>
  <sheetData>
    <row r="1" spans="1:13" ht="22.5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36"/>
      <c r="B2" s="35"/>
      <c r="C2" s="34"/>
      <c r="D2" s="34"/>
      <c r="E2" s="34"/>
      <c r="F2" s="33"/>
      <c r="G2" s="33"/>
      <c r="H2" s="33"/>
      <c r="I2" s="33"/>
      <c r="J2" s="33"/>
      <c r="K2" s="32"/>
      <c r="L2" s="31"/>
      <c r="M2" s="30"/>
    </row>
    <row r="3" spans="1:13">
      <c r="A3" s="38" t="s">
        <v>43</v>
      </c>
      <c r="B3" s="40" t="s">
        <v>42</v>
      </c>
      <c r="C3" s="42" t="s">
        <v>41</v>
      </c>
      <c r="D3" s="42" t="s">
        <v>40</v>
      </c>
      <c r="E3" s="44" t="s">
        <v>39</v>
      </c>
      <c r="F3" s="44"/>
      <c r="G3" s="44" t="s">
        <v>38</v>
      </c>
      <c r="H3" s="44"/>
      <c r="I3" s="44" t="s">
        <v>37</v>
      </c>
      <c r="J3" s="44"/>
      <c r="K3" s="44" t="s">
        <v>36</v>
      </c>
      <c r="L3" s="44"/>
      <c r="M3" s="45" t="s">
        <v>35</v>
      </c>
    </row>
    <row r="4" spans="1:13">
      <c r="A4" s="39"/>
      <c r="B4" s="41"/>
      <c r="C4" s="43"/>
      <c r="D4" s="43"/>
      <c r="E4" s="29" t="s">
        <v>34</v>
      </c>
      <c r="F4" s="29" t="s">
        <v>33</v>
      </c>
      <c r="G4" s="29" t="s">
        <v>34</v>
      </c>
      <c r="H4" s="29" t="s">
        <v>33</v>
      </c>
      <c r="I4" s="29" t="s">
        <v>34</v>
      </c>
      <c r="J4" s="29" t="s">
        <v>33</v>
      </c>
      <c r="K4" s="29" t="s">
        <v>34</v>
      </c>
      <c r="L4" s="29" t="s">
        <v>33</v>
      </c>
      <c r="M4" s="46"/>
    </row>
    <row r="5" spans="1:13">
      <c r="A5" s="28" t="s">
        <v>46</v>
      </c>
      <c r="B5" s="27"/>
      <c r="C5" s="26"/>
      <c r="D5" s="26"/>
      <c r="E5" s="25"/>
      <c r="F5" s="25"/>
      <c r="G5" s="25"/>
      <c r="H5" s="25"/>
      <c r="I5" s="25"/>
      <c r="J5" s="25"/>
      <c r="K5" s="25"/>
      <c r="L5" s="25"/>
      <c r="M5" s="24"/>
    </row>
    <row r="6" spans="1:13">
      <c r="A6" s="19" t="s">
        <v>32</v>
      </c>
      <c r="B6" s="16" t="s">
        <v>31</v>
      </c>
      <c r="C6" s="8" t="s">
        <v>30</v>
      </c>
      <c r="D6" s="23">
        <v>0.75</v>
      </c>
      <c r="E6" s="7">
        <v>14500</v>
      </c>
      <c r="F6" s="7">
        <f>ROUNDDOWN(E6*D6,0)</f>
        <v>10875</v>
      </c>
      <c r="G6" s="7"/>
      <c r="H6" s="7">
        <f>ROUNDDOWN(G6*D6,0)</f>
        <v>0</v>
      </c>
      <c r="I6" s="7"/>
      <c r="J6" s="7">
        <f>ROUNDDOWN(I6*D6,0)</f>
        <v>0</v>
      </c>
      <c r="K6" s="7">
        <f>E6+G6+I6</f>
        <v>14500</v>
      </c>
      <c r="L6" s="7">
        <f>ROUNDDOWN(K6*D6,0)</f>
        <v>10875</v>
      </c>
      <c r="M6" s="15" t="s">
        <v>26</v>
      </c>
    </row>
    <row r="7" spans="1:13">
      <c r="A7" s="19" t="s">
        <v>29</v>
      </c>
      <c r="B7" s="16" t="s">
        <v>45</v>
      </c>
      <c r="C7" s="8" t="s">
        <v>16</v>
      </c>
      <c r="D7" s="22">
        <v>0.9</v>
      </c>
      <c r="E7" s="7">
        <v>23500</v>
      </c>
      <c r="F7" s="7">
        <f>ROUNDDOWN(E7*D7,0)</f>
        <v>21150</v>
      </c>
      <c r="G7" s="7"/>
      <c r="H7" s="7">
        <f>ROUNDDOWN(G7*D7,0)</f>
        <v>0</v>
      </c>
      <c r="I7" s="7"/>
      <c r="J7" s="7">
        <f>ROUNDDOWN(I7*D7,0)</f>
        <v>0</v>
      </c>
      <c r="K7" s="7">
        <f>E7+G7+I7</f>
        <v>23500</v>
      </c>
      <c r="L7" s="7">
        <f>ROUNDDOWN(K7*D7,0)</f>
        <v>21150</v>
      </c>
      <c r="M7" s="15" t="s">
        <v>26</v>
      </c>
    </row>
    <row r="8" spans="1:13">
      <c r="A8" s="19" t="s">
        <v>28</v>
      </c>
      <c r="B8" s="16" t="s">
        <v>27</v>
      </c>
      <c r="C8" s="8" t="s">
        <v>21</v>
      </c>
      <c r="D8" s="21">
        <v>1</v>
      </c>
      <c r="E8" s="7">
        <v>1500</v>
      </c>
      <c r="F8" s="7">
        <f>ROUNDDOWN(E8*D8,0)</f>
        <v>1500</v>
      </c>
      <c r="G8" s="7"/>
      <c r="H8" s="7">
        <f>ROUNDDOWN(G8*D8,0)</f>
        <v>0</v>
      </c>
      <c r="I8" s="7"/>
      <c r="J8" s="7">
        <f>ROUNDDOWN(I8*D8,0)</f>
        <v>0</v>
      </c>
      <c r="K8" s="7">
        <f>E8+G8+I8</f>
        <v>1500</v>
      </c>
      <c r="L8" s="7">
        <f>ROUNDDOWN(K8*D8,0)</f>
        <v>1500</v>
      </c>
      <c r="M8" s="15" t="s">
        <v>26</v>
      </c>
    </row>
    <row r="9" spans="1:13">
      <c r="A9" s="19" t="s">
        <v>25</v>
      </c>
      <c r="B9" s="16" t="s">
        <v>24</v>
      </c>
      <c r="C9" s="8" t="s">
        <v>21</v>
      </c>
      <c r="D9" s="21">
        <v>2</v>
      </c>
      <c r="E9" s="7">
        <v>500</v>
      </c>
      <c r="F9" s="7">
        <f>ROUNDDOWN(E9*D9,0)</f>
        <v>1000</v>
      </c>
      <c r="G9" s="7"/>
      <c r="H9" s="7">
        <f>ROUNDDOWN(G9*D9,0)</f>
        <v>0</v>
      </c>
      <c r="I9" s="7"/>
      <c r="J9" s="7">
        <f>ROUNDDOWN(I9*D9,0)</f>
        <v>0</v>
      </c>
      <c r="K9" s="7">
        <f>E9+G9+I9</f>
        <v>500</v>
      </c>
      <c r="L9" s="7">
        <f>ROUNDDOWN(K9*D9,0)</f>
        <v>1000</v>
      </c>
      <c r="M9" s="15" t="s">
        <v>20</v>
      </c>
    </row>
    <row r="10" spans="1:13">
      <c r="A10" s="19" t="s">
        <v>23</v>
      </c>
      <c r="B10" s="16" t="s">
        <v>22</v>
      </c>
      <c r="C10" s="8" t="s">
        <v>21</v>
      </c>
      <c r="D10" s="21">
        <v>4</v>
      </c>
      <c r="E10" s="7">
        <v>300</v>
      </c>
      <c r="F10" s="7">
        <f>ROUNDDOWN(E10*D10,0)</f>
        <v>1200</v>
      </c>
      <c r="G10" s="7"/>
      <c r="H10" s="7">
        <f>ROUNDDOWN(G10*D10,0)</f>
        <v>0</v>
      </c>
      <c r="I10" s="7"/>
      <c r="J10" s="7">
        <f>ROUNDDOWN(I10*D10,0)</f>
        <v>0</v>
      </c>
      <c r="K10" s="7">
        <f>E10+G10+I10</f>
        <v>300</v>
      </c>
      <c r="L10" s="7">
        <f>ROUNDDOWN(K10*D10,0)</f>
        <v>1200</v>
      </c>
      <c r="M10" s="15" t="s">
        <v>20</v>
      </c>
    </row>
    <row r="11" spans="1:13">
      <c r="A11" s="17" t="s">
        <v>19</v>
      </c>
      <c r="B11" s="16"/>
      <c r="C11" s="13"/>
      <c r="D11" s="13"/>
      <c r="E11" s="12"/>
      <c r="F11" s="12">
        <f>SUM(F6:F10)</f>
        <v>35725</v>
      </c>
      <c r="G11" s="12"/>
      <c r="H11" s="11"/>
      <c r="I11" s="20"/>
      <c r="J11" s="11"/>
      <c r="K11" s="12"/>
      <c r="L11" s="12">
        <f>SUM(L6:L10)</f>
        <v>35725</v>
      </c>
      <c r="M11" s="15"/>
    </row>
    <row r="12" spans="1:13">
      <c r="A12" s="19"/>
      <c r="B12" s="16"/>
      <c r="C12" s="8"/>
      <c r="D12" s="8"/>
      <c r="E12" s="7"/>
      <c r="F12" s="7"/>
      <c r="G12" s="7"/>
      <c r="H12" s="7"/>
      <c r="I12" s="7"/>
      <c r="J12" s="7"/>
      <c r="K12" s="7"/>
      <c r="L12" s="7"/>
      <c r="M12" s="15"/>
    </row>
    <row r="13" spans="1:13">
      <c r="A13" s="19" t="s">
        <v>18</v>
      </c>
      <c r="B13" s="16" t="s">
        <v>17</v>
      </c>
      <c r="C13" s="8" t="s">
        <v>16</v>
      </c>
      <c r="D13" s="18">
        <v>0.48</v>
      </c>
      <c r="E13" s="7">
        <f>'[1]기초H-600'!E13</f>
        <v>6954</v>
      </c>
      <c r="F13" s="7">
        <f t="shared" ref="F13:F19" si="0">ROUNDDOWN(E13*D13,0)</f>
        <v>3337</v>
      </c>
      <c r="G13" s="7">
        <f>'[1]기초H-600'!G13</f>
        <v>12174</v>
      </c>
      <c r="H13" s="7">
        <f t="shared" ref="H13:H19" si="1">ROUNDDOWN(G13*D13,0)</f>
        <v>5843</v>
      </c>
      <c r="I13" s="7"/>
      <c r="J13" s="7">
        <f t="shared" ref="J13:J19" si="2">ROUNDDOWN(I13*D13,0)</f>
        <v>0</v>
      </c>
      <c r="K13" s="7">
        <f t="shared" ref="K13:K19" si="3">E13+G13+I13</f>
        <v>19128</v>
      </c>
      <c r="L13" s="7">
        <f t="shared" ref="L13:L19" si="4">ROUNDDOWN(K13*D13,0)</f>
        <v>9181</v>
      </c>
      <c r="M13" s="15" t="s">
        <v>3</v>
      </c>
    </row>
    <row r="14" spans="1:13">
      <c r="A14" s="19" t="s">
        <v>15</v>
      </c>
      <c r="B14" s="16" t="s">
        <v>14</v>
      </c>
      <c r="C14" s="8" t="s">
        <v>8</v>
      </c>
      <c r="D14" s="18">
        <v>3.6999999999999998E-2</v>
      </c>
      <c r="E14" s="7">
        <f>'[1]기초H-600'!E14</f>
        <v>45720</v>
      </c>
      <c r="F14" s="7">
        <f t="shared" si="0"/>
        <v>1691</v>
      </c>
      <c r="G14" s="7">
        <f>'[1]기초H-600'!G14</f>
        <v>155470</v>
      </c>
      <c r="H14" s="7">
        <f t="shared" si="1"/>
        <v>5752</v>
      </c>
      <c r="I14" s="7"/>
      <c r="J14" s="7">
        <f t="shared" si="2"/>
        <v>0</v>
      </c>
      <c r="K14" s="7">
        <f t="shared" si="3"/>
        <v>201190</v>
      </c>
      <c r="L14" s="7">
        <f t="shared" si="4"/>
        <v>7444</v>
      </c>
      <c r="M14" s="15" t="s">
        <v>3</v>
      </c>
    </row>
    <row r="15" spans="1:13">
      <c r="A15" s="19" t="s">
        <v>13</v>
      </c>
      <c r="B15" s="16" t="s">
        <v>11</v>
      </c>
      <c r="C15" s="8" t="s">
        <v>8</v>
      </c>
      <c r="D15" s="18">
        <v>0.121</v>
      </c>
      <c r="E15" s="7"/>
      <c r="F15" s="7">
        <f t="shared" si="0"/>
        <v>0</v>
      </c>
      <c r="G15" s="7">
        <f>'[1]기초H-600'!G15</f>
        <v>13793</v>
      </c>
      <c r="H15" s="7">
        <f t="shared" si="1"/>
        <v>1668</v>
      </c>
      <c r="I15" s="7"/>
      <c r="J15" s="7">
        <f t="shared" si="2"/>
        <v>0</v>
      </c>
      <c r="K15" s="7">
        <f t="shared" si="3"/>
        <v>13793</v>
      </c>
      <c r="L15" s="7">
        <f t="shared" si="4"/>
        <v>1668</v>
      </c>
      <c r="M15" s="15" t="s">
        <v>3</v>
      </c>
    </row>
    <row r="16" spans="1:13">
      <c r="A16" s="19" t="s">
        <v>12</v>
      </c>
      <c r="B16" s="16" t="s">
        <v>11</v>
      </c>
      <c r="C16" s="8" t="s">
        <v>8</v>
      </c>
      <c r="D16" s="18">
        <v>8.4000000000000005E-2</v>
      </c>
      <c r="E16" s="7"/>
      <c r="F16" s="7">
        <f t="shared" si="0"/>
        <v>0</v>
      </c>
      <c r="G16" s="7">
        <f>'[1]기초H-600'!G16</f>
        <v>6896</v>
      </c>
      <c r="H16" s="7">
        <f t="shared" si="1"/>
        <v>579</v>
      </c>
      <c r="I16" s="7"/>
      <c r="J16" s="7">
        <f t="shared" si="2"/>
        <v>0</v>
      </c>
      <c r="K16" s="7">
        <f t="shared" si="3"/>
        <v>6896</v>
      </c>
      <c r="L16" s="7">
        <f t="shared" si="4"/>
        <v>579</v>
      </c>
      <c r="M16" s="15" t="s">
        <v>3</v>
      </c>
    </row>
    <row r="17" spans="1:13">
      <c r="A17" s="19" t="s">
        <v>10</v>
      </c>
      <c r="B17" s="16" t="s">
        <v>9</v>
      </c>
      <c r="C17" s="8" t="s">
        <v>8</v>
      </c>
      <c r="D17" s="18">
        <v>3.6999999999999998E-2</v>
      </c>
      <c r="E17" s="7"/>
      <c r="F17" s="7">
        <f t="shared" si="0"/>
        <v>0</v>
      </c>
      <c r="G17" s="7">
        <f>'[1]기초H-600'!G17</f>
        <v>13793</v>
      </c>
      <c r="H17" s="7">
        <f t="shared" si="1"/>
        <v>510</v>
      </c>
      <c r="I17" s="7"/>
      <c r="J17" s="7">
        <f t="shared" si="2"/>
        <v>0</v>
      </c>
      <c r="K17" s="7">
        <f t="shared" si="3"/>
        <v>13793</v>
      </c>
      <c r="L17" s="7">
        <f t="shared" si="4"/>
        <v>510</v>
      </c>
      <c r="M17" s="15" t="s">
        <v>3</v>
      </c>
    </row>
    <row r="18" spans="1:13">
      <c r="A18" s="19" t="s">
        <v>6</v>
      </c>
      <c r="B18" s="16" t="s">
        <v>7</v>
      </c>
      <c r="C18" s="8" t="s">
        <v>4</v>
      </c>
      <c r="D18" s="18">
        <v>0.41</v>
      </c>
      <c r="E18" s="7"/>
      <c r="F18" s="7">
        <f t="shared" si="0"/>
        <v>0</v>
      </c>
      <c r="G18" s="7">
        <v>95366</v>
      </c>
      <c r="H18" s="7">
        <f t="shared" si="1"/>
        <v>39100</v>
      </c>
      <c r="I18" s="7"/>
      <c r="J18" s="7">
        <f t="shared" si="2"/>
        <v>0</v>
      </c>
      <c r="K18" s="7">
        <f t="shared" si="3"/>
        <v>95366</v>
      </c>
      <c r="L18" s="7">
        <f t="shared" si="4"/>
        <v>39100</v>
      </c>
      <c r="M18" s="15" t="s">
        <v>3</v>
      </c>
    </row>
    <row r="19" spans="1:13">
      <c r="A19" s="19" t="s">
        <v>6</v>
      </c>
      <c r="B19" s="16" t="s">
        <v>5</v>
      </c>
      <c r="C19" s="8" t="s">
        <v>4</v>
      </c>
      <c r="D19" s="18">
        <v>0.28999999999999998</v>
      </c>
      <c r="E19" s="7"/>
      <c r="F19" s="7">
        <f t="shared" si="0"/>
        <v>0</v>
      </c>
      <c r="G19" s="7">
        <v>74008</v>
      </c>
      <c r="H19" s="7">
        <f t="shared" si="1"/>
        <v>21462</v>
      </c>
      <c r="I19" s="7"/>
      <c r="J19" s="7">
        <f t="shared" si="2"/>
        <v>0</v>
      </c>
      <c r="K19" s="7">
        <f t="shared" si="3"/>
        <v>74008</v>
      </c>
      <c r="L19" s="7">
        <f t="shared" si="4"/>
        <v>21462</v>
      </c>
      <c r="M19" s="15" t="s">
        <v>3</v>
      </c>
    </row>
    <row r="20" spans="1:13">
      <c r="A20" s="17" t="s">
        <v>2</v>
      </c>
      <c r="B20" s="16"/>
      <c r="C20" s="13"/>
      <c r="D20" s="13"/>
      <c r="E20" s="12"/>
      <c r="F20" s="12">
        <f>SUM(F13:F19)</f>
        <v>5028</v>
      </c>
      <c r="G20" s="12"/>
      <c r="H20" s="12">
        <f>SUM(H13:H19)</f>
        <v>74914</v>
      </c>
      <c r="I20" s="12"/>
      <c r="J20" s="11"/>
      <c r="K20" s="12"/>
      <c r="L20" s="12">
        <f>SUM(L13:L19)</f>
        <v>79944</v>
      </c>
      <c r="M20" s="15"/>
    </row>
    <row r="21" spans="1:13">
      <c r="A21" s="14"/>
      <c r="B21" s="7"/>
      <c r="C21" s="13"/>
      <c r="D21" s="13"/>
      <c r="E21" s="12"/>
      <c r="F21" s="12"/>
      <c r="G21" s="12"/>
      <c r="H21" s="11"/>
      <c r="I21" s="12"/>
      <c r="J21" s="11"/>
      <c r="K21" s="11"/>
      <c r="L21" s="11"/>
      <c r="M21" s="10"/>
    </row>
    <row r="22" spans="1:13">
      <c r="A22" s="9"/>
      <c r="B22" s="7"/>
      <c r="C22" s="8"/>
      <c r="D22" s="8"/>
      <c r="E22" s="7"/>
      <c r="F22" s="7"/>
      <c r="G22" s="7"/>
      <c r="H22" s="7"/>
      <c r="I22" s="7"/>
      <c r="J22" s="7"/>
      <c r="K22" s="7"/>
      <c r="L22" s="7"/>
      <c r="M22" s="10"/>
    </row>
    <row r="23" spans="1:13">
      <c r="A23" s="9"/>
      <c r="B23" s="7"/>
      <c r="C23" s="8"/>
      <c r="D23" s="8"/>
      <c r="E23" s="7"/>
      <c r="F23" s="7"/>
      <c r="G23" s="7"/>
      <c r="H23" s="7"/>
      <c r="I23" s="7"/>
      <c r="J23" s="7"/>
      <c r="K23" s="7"/>
      <c r="L23" s="7"/>
      <c r="M23" s="10"/>
    </row>
    <row r="24" spans="1:13">
      <c r="A24" s="9"/>
      <c r="B24" s="7"/>
      <c r="C24" s="8"/>
      <c r="D24" s="8"/>
      <c r="E24" s="7"/>
      <c r="F24" s="7"/>
      <c r="G24" s="7"/>
      <c r="H24" s="7"/>
      <c r="I24" s="7"/>
      <c r="J24" s="7"/>
      <c r="K24" s="7"/>
      <c r="L24" s="7"/>
      <c r="M24" s="6"/>
    </row>
    <row r="25" spans="1:13">
      <c r="A25" s="9"/>
      <c r="B25" s="7"/>
      <c r="C25" s="8"/>
      <c r="D25" s="8"/>
      <c r="E25" s="7"/>
      <c r="F25" s="7"/>
      <c r="G25" s="7"/>
      <c r="H25" s="7"/>
      <c r="I25" s="7"/>
      <c r="J25" s="7"/>
      <c r="K25" s="7"/>
      <c r="L25" s="7"/>
      <c r="M25" s="10"/>
    </row>
    <row r="26" spans="1:13">
      <c r="A26" s="9"/>
      <c r="B26" s="7"/>
      <c r="C26" s="8"/>
      <c r="D26" s="8"/>
      <c r="E26" s="7"/>
      <c r="F26" s="7"/>
      <c r="G26" s="7"/>
      <c r="H26" s="7"/>
      <c r="I26" s="7"/>
      <c r="J26" s="7"/>
      <c r="K26" s="7"/>
      <c r="L26" s="7"/>
      <c r="M26" s="6"/>
    </row>
    <row r="27" spans="1:13">
      <c r="A27" s="9"/>
      <c r="B27" s="7"/>
      <c r="C27" s="8"/>
      <c r="D27" s="8"/>
      <c r="E27" s="7"/>
      <c r="F27" s="7"/>
      <c r="G27" s="7"/>
      <c r="H27" s="7"/>
      <c r="I27" s="7"/>
      <c r="J27" s="7"/>
      <c r="K27" s="7"/>
      <c r="L27" s="7"/>
      <c r="M27" s="6"/>
    </row>
    <row r="28" spans="1:13">
      <c r="A28" s="5" t="s">
        <v>1</v>
      </c>
      <c r="B28" s="4"/>
      <c r="C28" s="3"/>
      <c r="D28" s="3"/>
      <c r="E28" s="2"/>
      <c r="F28" s="2">
        <f>F20+F11</f>
        <v>40753</v>
      </c>
      <c r="G28" s="2"/>
      <c r="H28" s="2">
        <f>H20</f>
        <v>74914</v>
      </c>
      <c r="I28" s="2"/>
      <c r="J28" s="2">
        <f>J20+J11</f>
        <v>0</v>
      </c>
      <c r="K28" s="2"/>
      <c r="L28" s="2">
        <f>L20+L11</f>
        <v>115669</v>
      </c>
      <c r="M28" s="1" t="s">
        <v>0</v>
      </c>
    </row>
  </sheetData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기초H-450</vt:lpstr>
      <vt:lpstr>'기초H-450'!Print_Area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kim</dc:creator>
  <cp:lastModifiedBy>사용자</cp:lastModifiedBy>
  <dcterms:created xsi:type="dcterms:W3CDTF">2010-10-18T08:59:19Z</dcterms:created>
  <dcterms:modified xsi:type="dcterms:W3CDTF">2011-09-06T02:03:30Z</dcterms:modified>
</cp:coreProperties>
</file>