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activeTab="0"/>
  </bookViews>
  <sheets>
    <sheet name="휀스" sheetId="1" r:id="rId1"/>
    <sheet name="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<sst xmlns="http://schemas.openxmlformats.org/spreadsheetml/2006/main" count="144" uniqueCount="65">
  <si>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</si>
  <si>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</si>
  <si>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</si>
  <si>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</si>
  <si>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</si>
  <si>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</si>
  <si>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</si>
  <si>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</si>
  <si>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</si>
  <si>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</si>
  <si>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</si>
  <si>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 xml:space="preserve"> 주주</t>
  </si>
  <si>
    <t>M</t>
  </si>
  <si>
    <t xml:space="preserve"> 캡</t>
  </si>
  <si>
    <t>EA</t>
  </si>
  <si>
    <t xml:space="preserve"> 후레임</t>
  </si>
  <si>
    <t xml:space="preserve"> 45*37*1.5T</t>
  </si>
  <si>
    <t xml:space="preserve"> 연결판</t>
  </si>
  <si>
    <t xml:space="preserve"> 40*33*1.2T</t>
  </si>
  <si>
    <t>㎡</t>
  </si>
  <si>
    <t xml:space="preserve"> 횡선</t>
  </si>
  <si>
    <t xml:space="preserve"> #8</t>
  </si>
  <si>
    <t xml:space="preserve"> 후레임고정 B/N</t>
  </si>
  <si>
    <t xml:space="preserve"> Φ9*100</t>
  </si>
  <si>
    <t xml:space="preserve"> 횡선고정 B/N</t>
  </si>
  <si>
    <t xml:space="preserve"> Φ6*80</t>
  </si>
  <si>
    <t xml:space="preserve"> 망고정핀</t>
  </si>
  <si>
    <t xml:space="preserve"> ST27</t>
  </si>
  <si>
    <t>1.자재비 계</t>
  </si>
  <si>
    <t>공사적용</t>
  </si>
  <si>
    <t>조립설치비</t>
  </si>
  <si>
    <t>특별인부</t>
  </si>
  <si>
    <t>인</t>
  </si>
  <si>
    <t>보통인부</t>
  </si>
  <si>
    <t>2.설치비 계</t>
  </si>
  <si>
    <t>합계</t>
  </si>
  <si>
    <t>부가세별도</t>
  </si>
  <si>
    <t>일반휀스 일위대가</t>
  </si>
  <si>
    <t xml:space="preserve"> Φ60.5*2.3T</t>
  </si>
  <si>
    <t xml:space="preserve"> Φ60.5용</t>
  </si>
  <si>
    <t xml:space="preserve"> PVC 코팅 능형망</t>
  </si>
  <si>
    <t xml:space="preserve"> #10*58*58</t>
  </si>
  <si>
    <t>베이스판</t>
  </si>
  <si>
    <t>150*150*4T</t>
  </si>
  <si>
    <t>앙카볼트너트</t>
  </si>
  <si>
    <t>착암공</t>
  </si>
  <si>
    <t>#1 일반휀스문(앙카용) H=1500, W=1000</t>
  </si>
  <si>
    <t>문주파이프</t>
  </si>
  <si>
    <t>문틀파이프</t>
  </si>
  <si>
    <t>Φ50.8*1.4t</t>
  </si>
  <si>
    <t>m</t>
  </si>
  <si>
    <t>돌저귀</t>
  </si>
  <si>
    <t>小360˚ 회전</t>
  </si>
  <si>
    <t>빗장</t>
  </si>
  <si>
    <t>Φ19*450</t>
  </si>
  <si>
    <t>set</t>
  </si>
  <si>
    <t>망고정핀</t>
  </si>
  <si>
    <t>st27</t>
  </si>
  <si>
    <t>공장 제작비</t>
  </si>
  <si>
    <t>식</t>
  </si>
  <si>
    <t>#1 일반휀스(앙카용) H=1800, W=2000</t>
  </si>
  <si>
    <t xml:space="preserve"> 보조지주</t>
  </si>
  <si>
    <t>M</t>
  </si>
  <si>
    <t xml:space="preserve"> 지주밴드+B/N</t>
  </si>
  <si>
    <t>EA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</si>
</sst>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  <numFmt numFmtId="178" formatCode="0.000_ "/>
    <numFmt numFmtId="179" formatCode="0.00;[Red]0.00"/>
    <numFmt numFmtId="180" formatCode="_-* #,##0.00_-;\-* #,##0.00_-;_-* &quot;-&quot;_-;_-@_-"/>
    <numFmt numFmtId="181" formatCode="0.0_ "/>
  </numFmts>
  <fonts count="46">
    <font>
      <sz val="11"/>
      <name val="돋움"/>
      <family val="3"/>
    </font>
    <font>
      <sz val="18"/>
      <name val="굴림체"/>
      <family val="3"/>
    </font>
    <font>
      <sz val="8"/>
      <name val="돋움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0"/>
      <color indexed="9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33" borderId="0" xfId="48" applyNumberFormat="1" applyFont="1" applyFill="1" applyAlignment="1">
      <alignment horizontal="left" vertical="top"/>
    </xf>
    <xf numFmtId="0" fontId="4" fillId="33" borderId="0" xfId="48" applyNumberFormat="1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41" fontId="6" fillId="33" borderId="0" xfId="48" applyFont="1" applyFill="1" applyAlignment="1">
      <alignment vertical="top"/>
    </xf>
    <xf numFmtId="41" fontId="7" fillId="33" borderId="0" xfId="48" applyFont="1" applyFill="1" applyAlignment="1">
      <alignment horizontal="center" vertical="top"/>
    </xf>
    <xf numFmtId="41" fontId="8" fillId="33" borderId="0" xfId="48" applyFont="1" applyFill="1" applyAlignment="1">
      <alignment vertical="top"/>
    </xf>
    <xf numFmtId="41" fontId="9" fillId="33" borderId="0" xfId="48" applyFont="1" applyFill="1" applyAlignment="1">
      <alignment vertical="top"/>
    </xf>
    <xf numFmtId="0" fontId="5" fillId="33" borderId="10" xfId="0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horizontal="center" vertical="center"/>
    </xf>
    <xf numFmtId="41" fontId="8" fillId="33" borderId="13" xfId="48" applyFont="1" applyFill="1" applyBorder="1" applyAlignment="1">
      <alignment vertical="center"/>
    </xf>
    <xf numFmtId="41" fontId="8" fillId="33" borderId="14" xfId="48" applyFont="1" applyFill="1" applyBorder="1" applyAlignment="1">
      <alignment horizontal="center" vertical="center"/>
    </xf>
    <xf numFmtId="177" fontId="8" fillId="33" borderId="13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left" vertical="center"/>
    </xf>
    <xf numFmtId="41" fontId="8" fillId="33" borderId="13" xfId="48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41" fontId="5" fillId="33" borderId="13" xfId="48" applyFont="1" applyFill="1" applyBorder="1" applyAlignment="1">
      <alignment horizontal="left" vertical="center"/>
    </xf>
    <xf numFmtId="41" fontId="5" fillId="33" borderId="13" xfId="48" applyFont="1" applyFill="1" applyBorder="1" applyAlignment="1">
      <alignment vertical="center"/>
    </xf>
    <xf numFmtId="41" fontId="5" fillId="33" borderId="13" xfId="48" applyFont="1" applyFill="1" applyBorder="1" applyAlignment="1">
      <alignment horizontal="right" vertical="center"/>
    </xf>
    <xf numFmtId="41" fontId="8" fillId="33" borderId="15" xfId="48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vertical="center"/>
    </xf>
    <xf numFmtId="41" fontId="8" fillId="33" borderId="14" xfId="48" applyFont="1" applyFill="1" applyBorder="1" applyAlignment="1">
      <alignment vertical="center"/>
    </xf>
    <xf numFmtId="41" fontId="8" fillId="33" borderId="15" xfId="48" applyFont="1" applyFill="1" applyBorder="1" applyAlignment="1">
      <alignment vertical="center"/>
    </xf>
    <xf numFmtId="41" fontId="8" fillId="33" borderId="14" xfId="48" applyFont="1" applyFill="1" applyBorder="1" applyAlignment="1">
      <alignment/>
    </xf>
    <xf numFmtId="41" fontId="8" fillId="33" borderId="16" xfId="48" applyFont="1" applyFill="1" applyBorder="1" applyAlignment="1">
      <alignment vertical="center"/>
    </xf>
    <xf numFmtId="41" fontId="8" fillId="33" borderId="11" xfId="48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41" fontId="8" fillId="33" borderId="17" xfId="48" applyFont="1" applyFill="1" applyBorder="1" applyAlignment="1">
      <alignment vertical="center"/>
    </xf>
    <xf numFmtId="41" fontId="5" fillId="33" borderId="18" xfId="48" applyFont="1" applyFill="1" applyBorder="1" applyAlignment="1">
      <alignment horizontal="center" vertical="center"/>
    </xf>
    <xf numFmtId="41" fontId="8" fillId="33" borderId="19" xfId="48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41" fontId="5" fillId="33" borderId="19" xfId="48" applyFont="1" applyFill="1" applyBorder="1" applyAlignment="1">
      <alignment vertical="center"/>
    </xf>
    <xf numFmtId="41" fontId="8" fillId="33" borderId="20" xfId="48" applyFont="1" applyFill="1" applyBorder="1" applyAlignment="1">
      <alignment horizontal="center" vertical="center"/>
    </xf>
    <xf numFmtId="41" fontId="5" fillId="33" borderId="21" xfId="48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1" fontId="1" fillId="33" borderId="0" xfId="48" applyFont="1" applyFill="1" applyAlignment="1">
      <alignment horizontal="center" vertical="center"/>
    </xf>
    <xf numFmtId="41" fontId="5" fillId="33" borderId="22" xfId="48" applyFont="1" applyFill="1" applyBorder="1" applyAlignment="1">
      <alignment horizontal="center" vertical="center"/>
    </xf>
    <xf numFmtId="41" fontId="5" fillId="33" borderId="23" xfId="48" applyFont="1" applyFill="1" applyBorder="1" applyAlignment="1">
      <alignment horizontal="center" vertical="center"/>
    </xf>
    <xf numFmtId="41" fontId="5" fillId="33" borderId="24" xfId="48" applyFont="1" applyFill="1" applyBorder="1" applyAlignment="1">
      <alignment horizontal="center" vertical="center"/>
    </xf>
    <xf numFmtId="41" fontId="5" fillId="33" borderId="25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G24" sqref="G24"/>
    </sheetView>
  </sheetViews>
  <sheetFormatPr defaultColWidth="8.88671875" defaultRowHeight="13.5"/>
  <cols>
    <col min="1" max="1" width="12.88671875" style="0" customWidth="1"/>
    <col min="2" max="2" width="14.10546875" style="0" customWidth="1"/>
    <col min="3" max="3" width="4.77734375" style="0" customWidth="1"/>
    <col min="4" max="4" width="6.77734375" style="0" customWidth="1"/>
    <col min="5" max="5" width="8.5546875" style="0" customWidth="1"/>
    <col min="6" max="6" width="9.3359375" style="0" bestFit="1" customWidth="1"/>
    <col min="7" max="7" width="8.5546875" style="0" customWidth="1"/>
    <col min="9" max="9" width="8.3359375" style="0" customWidth="1"/>
    <col min="11" max="11" width="8.3359375" style="0" customWidth="1"/>
    <col min="13" max="13" width="10.21484375" style="0" customWidth="1"/>
  </cols>
  <sheetData>
    <row r="1" spans="1:13" ht="22.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 ht="13.5">
      <c r="A3" s="43" t="s">
        <v>0</v>
      </c>
      <c r="B3" s="45" t="s">
        <v>1</v>
      </c>
      <c r="C3" s="47" t="s">
        <v>2</v>
      </c>
      <c r="D3" s="47" t="s">
        <v>3</v>
      </c>
      <c r="E3" s="49" t="s">
        <v>4</v>
      </c>
      <c r="F3" s="49"/>
      <c r="G3" s="49" t="s">
        <v>5</v>
      </c>
      <c r="H3" s="49"/>
      <c r="I3" s="49" t="s">
        <v>6</v>
      </c>
      <c r="J3" s="49"/>
      <c r="K3" s="49" t="s">
        <v>7</v>
      </c>
      <c r="L3" s="49"/>
      <c r="M3" s="50" t="s">
        <v>8</v>
      </c>
    </row>
    <row r="4" spans="1:13" ht="13.5">
      <c r="A4" s="44"/>
      <c r="B4" s="46"/>
      <c r="C4" s="48"/>
      <c r="D4" s="48"/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51"/>
    </row>
    <row r="5" spans="1:13" ht="13.5">
      <c r="A5" s="37" t="s">
        <v>60</v>
      </c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11"/>
    </row>
    <row r="6" spans="1:13" ht="13.5">
      <c r="A6" s="40" t="s">
        <v>11</v>
      </c>
      <c r="B6" s="38" t="s">
        <v>38</v>
      </c>
      <c r="C6" s="39" t="s">
        <v>12</v>
      </c>
      <c r="D6" s="12">
        <v>1.9</v>
      </c>
      <c r="E6" s="13">
        <v>12500</v>
      </c>
      <c r="F6" s="13">
        <f aca="true" t="shared" si="0" ref="F6:F18">ROUNDDOWN(E6*D6,0)</f>
        <v>23750</v>
      </c>
      <c r="G6" s="13"/>
      <c r="H6" s="13">
        <f aca="true" t="shared" si="1" ref="H6:H18">ROUNDDOWN(G6*D6,0)</f>
        <v>0</v>
      </c>
      <c r="I6" s="13"/>
      <c r="J6" s="13">
        <f aca="true" t="shared" si="2" ref="J6:J18">ROUNDDOWN(I6*D6,0)</f>
        <v>0</v>
      </c>
      <c r="K6" s="13">
        <f aca="true" t="shared" si="3" ref="K6:K18">E6+G6+I6</f>
        <v>12500</v>
      </c>
      <c r="L6" s="13">
        <f aca="true" t="shared" si="4" ref="L6:L18">ROUNDDOWN(K6*D6,0)</f>
        <v>23750</v>
      </c>
      <c r="M6" s="14"/>
    </row>
    <row r="7" spans="1:13" ht="13.5">
      <c r="A7" s="40" t="s">
        <v>13</v>
      </c>
      <c r="B7" s="38" t="s">
        <v>39</v>
      </c>
      <c r="C7" s="39" t="s">
        <v>14</v>
      </c>
      <c r="D7" s="15">
        <v>1</v>
      </c>
      <c r="E7" s="13">
        <v>2000</v>
      </c>
      <c r="F7" s="13">
        <f t="shared" si="0"/>
        <v>2000</v>
      </c>
      <c r="G7" s="13"/>
      <c r="H7" s="13">
        <f t="shared" si="1"/>
        <v>0</v>
      </c>
      <c r="I7" s="13"/>
      <c r="J7" s="13">
        <f t="shared" si="2"/>
        <v>0</v>
      </c>
      <c r="K7" s="13">
        <f t="shared" si="3"/>
        <v>2000</v>
      </c>
      <c r="L7" s="13">
        <f t="shared" si="4"/>
        <v>2000</v>
      </c>
      <c r="M7" s="14"/>
    </row>
    <row r="8" spans="1:13" ht="13.5">
      <c r="A8" s="40" t="s">
        <v>61</v>
      </c>
      <c r="B8" s="38" t="s">
        <v>38</v>
      </c>
      <c r="C8" s="39" t="s">
        <v>62</v>
      </c>
      <c r="D8" s="15">
        <v>0.3</v>
      </c>
      <c r="E8" s="13">
        <v>12500</v>
      </c>
      <c r="F8" s="13">
        <f t="shared" si="0"/>
        <v>3750</v>
      </c>
      <c r="G8" s="13"/>
      <c r="H8" s="13"/>
      <c r="I8" s="13"/>
      <c r="J8" s="13"/>
      <c r="K8" s="13">
        <f t="shared" si="3"/>
        <v>12500</v>
      </c>
      <c r="L8" s="13">
        <f t="shared" si="4"/>
        <v>3750</v>
      </c>
      <c r="M8" s="14"/>
    </row>
    <row r="9" spans="1:13" ht="13.5">
      <c r="A9" s="40" t="s">
        <v>63</v>
      </c>
      <c r="B9" s="38" t="s">
        <v>39</v>
      </c>
      <c r="C9" s="39" t="s">
        <v>64</v>
      </c>
      <c r="D9" s="15">
        <v>0.2</v>
      </c>
      <c r="E9" s="13">
        <v>4000</v>
      </c>
      <c r="F9" s="13">
        <f t="shared" si="0"/>
        <v>800</v>
      </c>
      <c r="G9" s="13"/>
      <c r="H9" s="13"/>
      <c r="I9" s="13"/>
      <c r="J9" s="13"/>
      <c r="K9" s="13">
        <f>E9+G9+I9</f>
        <v>4000</v>
      </c>
      <c r="L9" s="13">
        <f>ROUNDDOWN(K9*D9,0)</f>
        <v>800</v>
      </c>
      <c r="M9" s="14"/>
    </row>
    <row r="10" spans="1:13" ht="13.5">
      <c r="A10" s="40" t="s">
        <v>15</v>
      </c>
      <c r="B10" s="38" t="s">
        <v>16</v>
      </c>
      <c r="C10" s="39" t="s">
        <v>12</v>
      </c>
      <c r="D10" s="12">
        <v>4</v>
      </c>
      <c r="E10" s="13">
        <v>6500</v>
      </c>
      <c r="F10" s="13">
        <f t="shared" si="0"/>
        <v>26000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6500</v>
      </c>
      <c r="L10" s="13">
        <f t="shared" si="4"/>
        <v>26000</v>
      </c>
      <c r="M10" s="14"/>
    </row>
    <row r="11" spans="1:13" ht="13.5">
      <c r="A11" s="41" t="s">
        <v>17</v>
      </c>
      <c r="B11" s="38" t="s">
        <v>18</v>
      </c>
      <c r="C11" s="39" t="s">
        <v>14</v>
      </c>
      <c r="D11" s="12">
        <v>1</v>
      </c>
      <c r="E11" s="13">
        <v>700</v>
      </c>
      <c r="F11" s="13">
        <f t="shared" si="0"/>
        <v>700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700</v>
      </c>
      <c r="L11" s="13">
        <f t="shared" si="4"/>
        <v>700</v>
      </c>
      <c r="M11" s="14"/>
    </row>
    <row r="12" spans="1:13" ht="13.5">
      <c r="A12" s="40" t="s">
        <v>40</v>
      </c>
      <c r="B12" s="38" t="s">
        <v>41</v>
      </c>
      <c r="C12" s="39" t="s">
        <v>19</v>
      </c>
      <c r="D12" s="12">
        <v>3.8</v>
      </c>
      <c r="E12" s="13">
        <v>5200</v>
      </c>
      <c r="F12" s="13">
        <f t="shared" si="0"/>
        <v>19760</v>
      </c>
      <c r="G12" s="13"/>
      <c r="H12" s="13">
        <f t="shared" si="1"/>
        <v>0</v>
      </c>
      <c r="I12" s="13"/>
      <c r="J12" s="13">
        <f t="shared" si="2"/>
        <v>0</v>
      </c>
      <c r="K12" s="13">
        <f t="shared" si="3"/>
        <v>5200</v>
      </c>
      <c r="L12" s="13">
        <f t="shared" si="4"/>
        <v>19760</v>
      </c>
      <c r="M12" s="14"/>
    </row>
    <row r="13" spans="1:13" ht="13.5">
      <c r="A13" s="40" t="s">
        <v>20</v>
      </c>
      <c r="B13" s="38" t="s">
        <v>21</v>
      </c>
      <c r="C13" s="39" t="s">
        <v>12</v>
      </c>
      <c r="D13" s="12">
        <v>8</v>
      </c>
      <c r="E13" s="13">
        <v>200</v>
      </c>
      <c r="F13" s="13">
        <f t="shared" si="0"/>
        <v>1600</v>
      </c>
      <c r="G13" s="13"/>
      <c r="H13" s="13">
        <f t="shared" si="1"/>
        <v>0</v>
      </c>
      <c r="I13" s="13"/>
      <c r="J13" s="13">
        <f t="shared" si="2"/>
        <v>0</v>
      </c>
      <c r="K13" s="13">
        <f t="shared" si="3"/>
        <v>200</v>
      </c>
      <c r="L13" s="13">
        <f t="shared" si="4"/>
        <v>1600</v>
      </c>
      <c r="M13" s="14"/>
    </row>
    <row r="14" spans="1:13" ht="13.5">
      <c r="A14" s="40" t="s">
        <v>22</v>
      </c>
      <c r="B14" s="38" t="s">
        <v>23</v>
      </c>
      <c r="C14" s="39" t="s">
        <v>14</v>
      </c>
      <c r="D14" s="12">
        <v>2</v>
      </c>
      <c r="E14" s="13">
        <v>500</v>
      </c>
      <c r="F14" s="13">
        <f>ROUNDDOWN(E14*D14,0)</f>
        <v>1000</v>
      </c>
      <c r="G14" s="13"/>
      <c r="H14" s="13">
        <f>ROUNDDOWN(G14*D14,0)</f>
        <v>0</v>
      </c>
      <c r="I14" s="13"/>
      <c r="J14" s="13">
        <f>ROUNDDOWN(I14*D14,0)</f>
        <v>0</v>
      </c>
      <c r="K14" s="13">
        <f>E14+G14+I14</f>
        <v>500</v>
      </c>
      <c r="L14" s="13">
        <f>ROUNDDOWN(K14*D14,0)</f>
        <v>1000</v>
      </c>
      <c r="M14" s="14"/>
    </row>
    <row r="15" spans="1:13" ht="13.5">
      <c r="A15" s="41" t="s">
        <v>24</v>
      </c>
      <c r="B15" s="38" t="s">
        <v>25</v>
      </c>
      <c r="C15" s="39" t="s">
        <v>14</v>
      </c>
      <c r="D15" s="12">
        <v>2</v>
      </c>
      <c r="E15" s="13">
        <v>300</v>
      </c>
      <c r="F15" s="13">
        <f>ROUNDDOWN(E15*D15,0)</f>
        <v>600</v>
      </c>
      <c r="G15" s="13"/>
      <c r="H15" s="13">
        <f>ROUNDDOWN(G15*D15,0)</f>
        <v>0</v>
      </c>
      <c r="I15" s="13"/>
      <c r="J15" s="13">
        <f>ROUNDDOWN(I15*D15,0)</f>
        <v>0</v>
      </c>
      <c r="K15" s="13">
        <f>E15+G15+I15</f>
        <v>300</v>
      </c>
      <c r="L15" s="13">
        <f>ROUNDDOWN(K15*D15,0)</f>
        <v>600</v>
      </c>
      <c r="M15" s="14"/>
    </row>
    <row r="16" spans="1:13" ht="13.5">
      <c r="A16" s="40" t="s">
        <v>26</v>
      </c>
      <c r="B16" s="38" t="s">
        <v>27</v>
      </c>
      <c r="C16" s="39" t="s">
        <v>14</v>
      </c>
      <c r="D16" s="12">
        <v>14</v>
      </c>
      <c r="E16" s="13">
        <v>200</v>
      </c>
      <c r="F16" s="13">
        <f t="shared" si="0"/>
        <v>2800</v>
      </c>
      <c r="G16" s="13"/>
      <c r="H16" s="13">
        <f t="shared" si="1"/>
        <v>0</v>
      </c>
      <c r="I16" s="13"/>
      <c r="J16" s="13">
        <f t="shared" si="2"/>
        <v>0</v>
      </c>
      <c r="K16" s="13">
        <f t="shared" si="3"/>
        <v>200</v>
      </c>
      <c r="L16" s="13">
        <f t="shared" si="4"/>
        <v>2800</v>
      </c>
      <c r="M16" s="14"/>
    </row>
    <row r="17" spans="1:13" ht="13.5">
      <c r="A17" s="41" t="s">
        <v>42</v>
      </c>
      <c r="B17" s="38" t="s">
        <v>43</v>
      </c>
      <c r="C17" s="39" t="s">
        <v>14</v>
      </c>
      <c r="D17" s="12">
        <v>1</v>
      </c>
      <c r="E17" s="13">
        <v>3500</v>
      </c>
      <c r="F17" s="13">
        <f t="shared" si="0"/>
        <v>3500</v>
      </c>
      <c r="G17" s="13"/>
      <c r="H17" s="13">
        <f t="shared" si="1"/>
        <v>0</v>
      </c>
      <c r="I17" s="13"/>
      <c r="J17" s="13">
        <f t="shared" si="2"/>
        <v>0</v>
      </c>
      <c r="K17" s="13">
        <f t="shared" si="3"/>
        <v>3500</v>
      </c>
      <c r="L17" s="13">
        <f t="shared" si="4"/>
        <v>3500</v>
      </c>
      <c r="M17" s="14"/>
    </row>
    <row r="18" spans="1:13" ht="13.5">
      <c r="A18" s="40" t="s">
        <v>44</v>
      </c>
      <c r="B18" s="38" t="s">
        <v>27</v>
      </c>
      <c r="C18" s="39" t="s">
        <v>14</v>
      </c>
      <c r="D18" s="12">
        <v>4</v>
      </c>
      <c r="E18" s="13">
        <v>650</v>
      </c>
      <c r="F18" s="13">
        <f t="shared" si="0"/>
        <v>2600</v>
      </c>
      <c r="G18" s="13"/>
      <c r="H18" s="13">
        <f t="shared" si="1"/>
        <v>0</v>
      </c>
      <c r="I18" s="13"/>
      <c r="J18" s="13">
        <f t="shared" si="2"/>
        <v>0</v>
      </c>
      <c r="K18" s="13">
        <f t="shared" si="3"/>
        <v>650</v>
      </c>
      <c r="L18" s="13">
        <f t="shared" si="4"/>
        <v>2600</v>
      </c>
      <c r="M18" s="14"/>
    </row>
    <row r="19" spans="1:13" ht="13.5">
      <c r="A19" s="16" t="s">
        <v>28</v>
      </c>
      <c r="B19" s="17"/>
      <c r="C19" s="18"/>
      <c r="D19" s="18"/>
      <c r="E19" s="19"/>
      <c r="F19" s="19">
        <f>SUM(F6:F18)</f>
        <v>88860</v>
      </c>
      <c r="G19" s="19"/>
      <c r="H19" s="20"/>
      <c r="I19" s="21"/>
      <c r="J19" s="20"/>
      <c r="K19" s="19"/>
      <c r="L19" s="19">
        <f>SUM(L6:L18)</f>
        <v>88860</v>
      </c>
      <c r="M19" s="14"/>
    </row>
    <row r="20" spans="1:13" ht="13.5">
      <c r="A20" s="22"/>
      <c r="B20" s="17"/>
      <c r="C20" s="23"/>
      <c r="D20" s="2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3.5">
      <c r="A21" s="22" t="s">
        <v>30</v>
      </c>
      <c r="B21" s="17" t="s">
        <v>45</v>
      </c>
      <c r="C21" s="23" t="s">
        <v>32</v>
      </c>
      <c r="D21" s="23">
        <v>0.2</v>
      </c>
      <c r="E21" s="13"/>
      <c r="F21" s="13">
        <f>ROUNDDOWN(E21*D21,0)</f>
        <v>0</v>
      </c>
      <c r="G21" s="13">
        <v>88645</v>
      </c>
      <c r="H21" s="13">
        <f>ROUNDDOWN(G21*D21,0)</f>
        <v>17729</v>
      </c>
      <c r="I21" s="13"/>
      <c r="J21" s="13">
        <f>ROUNDDOWN(I21*D21,0)</f>
        <v>0</v>
      </c>
      <c r="K21" s="13">
        <f>E21+G21+I21</f>
        <v>88645</v>
      </c>
      <c r="L21" s="13">
        <f>ROUNDDOWN(K21*D21,0)</f>
        <v>17729</v>
      </c>
      <c r="M21" s="14" t="s">
        <v>29</v>
      </c>
    </row>
    <row r="22" spans="1:13" ht="13.5">
      <c r="A22" s="22" t="s">
        <v>30</v>
      </c>
      <c r="B22" s="17" t="s">
        <v>31</v>
      </c>
      <c r="C22" s="23" t="s">
        <v>32</v>
      </c>
      <c r="D22" s="23">
        <v>0.6</v>
      </c>
      <c r="E22" s="13"/>
      <c r="F22" s="13">
        <f>ROUNDDOWN(E22*D22,0)</f>
        <v>0</v>
      </c>
      <c r="G22" s="13">
        <v>95366</v>
      </c>
      <c r="H22" s="13">
        <f>ROUNDDOWN(G22*D22,0)</f>
        <v>57219</v>
      </c>
      <c r="I22" s="13"/>
      <c r="J22" s="13">
        <f>ROUNDDOWN(I22*D22,0)</f>
        <v>0</v>
      </c>
      <c r="K22" s="13">
        <f>E22+G22+I22</f>
        <v>95366</v>
      </c>
      <c r="L22" s="13">
        <f>ROUNDDOWN(K22*D22,0)</f>
        <v>57219</v>
      </c>
      <c r="M22" s="14" t="s">
        <v>29</v>
      </c>
    </row>
    <row r="23" spans="1:13" ht="13.5">
      <c r="A23" s="22" t="s">
        <v>30</v>
      </c>
      <c r="B23" s="17" t="s">
        <v>33</v>
      </c>
      <c r="C23" s="23" t="s">
        <v>32</v>
      </c>
      <c r="D23" s="23">
        <v>0.5</v>
      </c>
      <c r="E23" s="13"/>
      <c r="F23" s="13">
        <f>ROUNDDOWN(E23*D23,0)</f>
        <v>0</v>
      </c>
      <c r="G23" s="13">
        <v>74008</v>
      </c>
      <c r="H23" s="13">
        <f>ROUNDDOWN(G23*D23,0)</f>
        <v>37004</v>
      </c>
      <c r="I23" s="13"/>
      <c r="J23" s="13">
        <f>ROUNDDOWN(I23*D23,0)</f>
        <v>0</v>
      </c>
      <c r="K23" s="13">
        <f>E23+G23+I23</f>
        <v>74008</v>
      </c>
      <c r="L23" s="13">
        <f>ROUNDDOWN(K23*D23,0)</f>
        <v>37004</v>
      </c>
      <c r="M23" s="14" t="s">
        <v>29</v>
      </c>
    </row>
    <row r="24" spans="1:13" ht="13.5">
      <c r="A24" s="16" t="s">
        <v>34</v>
      </c>
      <c r="B24" s="17"/>
      <c r="C24" s="18"/>
      <c r="D24" s="18"/>
      <c r="E24" s="19"/>
      <c r="F24" s="19">
        <f>SUM(F21:F23)</f>
        <v>0</v>
      </c>
      <c r="G24" s="19"/>
      <c r="H24" s="19">
        <f>SUM(H21:H23)</f>
        <v>111952</v>
      </c>
      <c r="I24" s="19"/>
      <c r="J24" s="20"/>
      <c r="K24" s="19"/>
      <c r="L24" s="19">
        <f>SUM(L21:L23)</f>
        <v>111952</v>
      </c>
      <c r="M24" s="14"/>
    </row>
    <row r="25" spans="1:13" ht="13.5">
      <c r="A25" s="24"/>
      <c r="B25" s="13"/>
      <c r="C25" s="18"/>
      <c r="D25" s="18"/>
      <c r="E25" s="19"/>
      <c r="F25" s="19"/>
      <c r="G25" s="19"/>
      <c r="H25" s="20"/>
      <c r="I25" s="19"/>
      <c r="J25" s="20"/>
      <c r="K25" s="20"/>
      <c r="L25" s="20"/>
      <c r="M25" s="25"/>
    </row>
    <row r="26" spans="1:13" ht="13.5">
      <c r="A26" s="26"/>
      <c r="B26" s="13"/>
      <c r="C26" s="23"/>
      <c r="D26" s="23"/>
      <c r="E26" s="13"/>
      <c r="F26" s="13"/>
      <c r="G26" s="13"/>
      <c r="H26" s="13"/>
      <c r="I26" s="13"/>
      <c r="J26" s="13"/>
      <c r="K26" s="13"/>
      <c r="L26" s="13"/>
      <c r="M26" s="25"/>
    </row>
    <row r="27" spans="1:13" ht="13.5">
      <c r="A27" s="26"/>
      <c r="B27" s="13"/>
      <c r="C27" s="23"/>
      <c r="D27" s="23"/>
      <c r="E27" s="13"/>
      <c r="F27" s="13"/>
      <c r="G27" s="13"/>
      <c r="H27" s="13"/>
      <c r="I27" s="13"/>
      <c r="J27" s="13"/>
      <c r="K27" s="13"/>
      <c r="L27" s="13"/>
      <c r="M27" s="25"/>
    </row>
    <row r="28" spans="1:13" ht="13.5">
      <c r="A28" s="26"/>
      <c r="B28" s="13"/>
      <c r="C28" s="23"/>
      <c r="D28" s="23"/>
      <c r="E28" s="13"/>
      <c r="F28" s="13"/>
      <c r="G28" s="13"/>
      <c r="H28" s="13"/>
      <c r="I28" s="13"/>
      <c r="J28" s="13"/>
      <c r="K28" s="13"/>
      <c r="L28" s="13"/>
      <c r="M28" s="25"/>
    </row>
    <row r="29" spans="1:13" ht="13.5">
      <c r="A29" s="26"/>
      <c r="B29" s="13"/>
      <c r="C29" s="23"/>
      <c r="D29" s="23"/>
      <c r="E29" s="13"/>
      <c r="F29" s="13"/>
      <c r="G29" s="13"/>
      <c r="H29" s="13"/>
      <c r="I29" s="13"/>
      <c r="J29" s="13"/>
      <c r="K29" s="13"/>
      <c r="L29" s="13"/>
      <c r="M29" s="27"/>
    </row>
    <row r="30" spans="1:13" ht="13.5">
      <c r="A30" s="26"/>
      <c r="B30" s="13"/>
      <c r="C30" s="23"/>
      <c r="D30" s="23"/>
      <c r="E30" s="13"/>
      <c r="F30" s="13"/>
      <c r="G30" s="13"/>
      <c r="H30" s="13"/>
      <c r="I30" s="13"/>
      <c r="J30" s="13"/>
      <c r="K30" s="13"/>
      <c r="L30" s="13"/>
      <c r="M30" s="27"/>
    </row>
    <row r="31" spans="1:13" ht="13.5">
      <c r="A31" s="26"/>
      <c r="B31" s="13"/>
      <c r="C31" s="23"/>
      <c r="D31" s="23"/>
      <c r="E31" s="13"/>
      <c r="F31" s="13"/>
      <c r="G31" s="13"/>
      <c r="H31" s="13"/>
      <c r="I31" s="13"/>
      <c r="J31" s="13"/>
      <c r="K31" s="13"/>
      <c r="L31" s="13"/>
      <c r="M31" s="27"/>
    </row>
    <row r="32" spans="1:13" ht="13.5">
      <c r="A32" s="26"/>
      <c r="B32" s="13"/>
      <c r="C32" s="23"/>
      <c r="D32" s="23"/>
      <c r="E32" s="13"/>
      <c r="F32" s="13"/>
      <c r="G32" s="13"/>
      <c r="H32" s="13"/>
      <c r="I32" s="13"/>
      <c r="J32" s="13"/>
      <c r="K32" s="13"/>
      <c r="L32" s="13"/>
      <c r="M32" s="27"/>
    </row>
    <row r="33" spans="1:13" ht="13.5">
      <c r="A33" s="26"/>
      <c r="B33" s="13"/>
      <c r="C33" s="23"/>
      <c r="D33" s="23"/>
      <c r="E33" s="13"/>
      <c r="F33" s="13"/>
      <c r="G33" s="13"/>
      <c r="H33" s="13"/>
      <c r="I33" s="13"/>
      <c r="J33" s="13"/>
      <c r="K33" s="13"/>
      <c r="L33" s="13"/>
      <c r="M33" s="27"/>
    </row>
    <row r="34" spans="1:13" ht="13.5">
      <c r="A34" s="26"/>
      <c r="B34" s="13"/>
      <c r="C34" s="23"/>
      <c r="D34" s="23"/>
      <c r="E34" s="13"/>
      <c r="F34" s="13"/>
      <c r="G34" s="13"/>
      <c r="H34" s="13"/>
      <c r="I34" s="13"/>
      <c r="J34" s="13"/>
      <c r="K34" s="13"/>
      <c r="L34" s="13"/>
      <c r="M34" s="25"/>
    </row>
    <row r="35" spans="1:13" ht="13.5">
      <c r="A35" s="28"/>
      <c r="B35" s="29"/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31"/>
    </row>
    <row r="36" spans="1:13" ht="13.5">
      <c r="A36" s="32" t="s">
        <v>35</v>
      </c>
      <c r="B36" s="33"/>
      <c r="C36" s="34"/>
      <c r="D36" s="34"/>
      <c r="E36" s="35"/>
      <c r="F36" s="35">
        <f>F24+F19</f>
        <v>88860</v>
      </c>
      <c r="G36" s="35"/>
      <c r="H36" s="35">
        <f>H24+H19</f>
        <v>111952</v>
      </c>
      <c r="I36" s="35"/>
      <c r="J36" s="35">
        <f>J24+J19</f>
        <v>0</v>
      </c>
      <c r="K36" s="35"/>
      <c r="L36" s="35">
        <f>L24+L19</f>
        <v>200812</v>
      </c>
      <c r="M36" s="36" t="s">
        <v>36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42" right="0.5" top="0.57" bottom="0.63" header="0.5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21" sqref="G21:G22"/>
    </sheetView>
  </sheetViews>
  <sheetFormatPr defaultColWidth="8.88671875" defaultRowHeight="13.5"/>
  <cols>
    <col min="1" max="1" width="12.88671875" style="0" customWidth="1"/>
    <col min="2" max="2" width="14.10546875" style="0" customWidth="1"/>
    <col min="3" max="3" width="4.77734375" style="0" customWidth="1"/>
    <col min="4" max="4" width="6.77734375" style="0" customWidth="1"/>
    <col min="5" max="5" width="8.5546875" style="0" customWidth="1"/>
    <col min="6" max="6" width="9.3359375" style="0" bestFit="1" customWidth="1"/>
    <col min="7" max="7" width="8.5546875" style="0" customWidth="1"/>
    <col min="9" max="9" width="8.3359375" style="0" customWidth="1"/>
    <col min="11" max="11" width="8.3359375" style="0" customWidth="1"/>
    <col min="12" max="12" width="9.3359375" style="0" bestFit="1" customWidth="1"/>
    <col min="13" max="13" width="10.21484375" style="0" customWidth="1"/>
  </cols>
  <sheetData>
    <row r="1" spans="1:13" ht="22.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 ht="13.5">
      <c r="A3" s="43" t="s">
        <v>0</v>
      </c>
      <c r="B3" s="45" t="s">
        <v>1</v>
      </c>
      <c r="C3" s="47" t="s">
        <v>2</v>
      </c>
      <c r="D3" s="47" t="s">
        <v>3</v>
      </c>
      <c r="E3" s="49" t="s">
        <v>4</v>
      </c>
      <c r="F3" s="49"/>
      <c r="G3" s="49" t="s">
        <v>5</v>
      </c>
      <c r="H3" s="49"/>
      <c r="I3" s="49" t="s">
        <v>6</v>
      </c>
      <c r="J3" s="49"/>
      <c r="K3" s="49" t="s">
        <v>7</v>
      </c>
      <c r="L3" s="49"/>
      <c r="M3" s="50" t="s">
        <v>8</v>
      </c>
    </row>
    <row r="4" spans="1:13" ht="13.5">
      <c r="A4" s="44"/>
      <c r="B4" s="46"/>
      <c r="C4" s="48"/>
      <c r="D4" s="48"/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51"/>
    </row>
    <row r="5" spans="1:13" ht="13.5">
      <c r="A5" s="37" t="s">
        <v>46</v>
      </c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11"/>
    </row>
    <row r="6" spans="1:13" ht="13.5">
      <c r="A6" s="40" t="s">
        <v>47</v>
      </c>
      <c r="B6" s="38" t="s">
        <v>38</v>
      </c>
      <c r="C6" s="39" t="s">
        <v>12</v>
      </c>
      <c r="D6" s="12">
        <v>3.2</v>
      </c>
      <c r="E6" s="13">
        <v>12500</v>
      </c>
      <c r="F6" s="13">
        <f aca="true" t="shared" si="0" ref="F6:F16">ROUNDDOWN(E6*D6,0)</f>
        <v>40000</v>
      </c>
      <c r="G6" s="13"/>
      <c r="H6" s="13">
        <f aca="true" t="shared" si="1" ref="H6:H16">ROUNDDOWN(G6*D6,0)</f>
        <v>0</v>
      </c>
      <c r="I6" s="13"/>
      <c r="J6" s="13">
        <f aca="true" t="shared" si="2" ref="J6:J16">ROUNDDOWN(I6*D6,0)</f>
        <v>0</v>
      </c>
      <c r="K6" s="13">
        <f aca="true" t="shared" si="3" ref="K6:K16">E6+G6+I6</f>
        <v>12500</v>
      </c>
      <c r="L6" s="13">
        <f aca="true" t="shared" si="4" ref="L6:L16">ROUNDDOWN(K6*D6,0)</f>
        <v>40000</v>
      </c>
      <c r="M6" s="14"/>
    </row>
    <row r="7" spans="1:13" ht="13.5">
      <c r="A7" s="40" t="s">
        <v>13</v>
      </c>
      <c r="B7" s="38" t="s">
        <v>39</v>
      </c>
      <c r="C7" s="39" t="s">
        <v>14</v>
      </c>
      <c r="D7" s="15">
        <v>2</v>
      </c>
      <c r="E7" s="13">
        <v>2000</v>
      </c>
      <c r="F7" s="13">
        <f t="shared" si="0"/>
        <v>4000</v>
      </c>
      <c r="G7" s="13"/>
      <c r="H7" s="13">
        <f t="shared" si="1"/>
        <v>0</v>
      </c>
      <c r="I7" s="13"/>
      <c r="J7" s="13">
        <f t="shared" si="2"/>
        <v>0</v>
      </c>
      <c r="K7" s="13">
        <f t="shared" si="3"/>
        <v>2000</v>
      </c>
      <c r="L7" s="13">
        <f t="shared" si="4"/>
        <v>4000</v>
      </c>
      <c r="M7" s="14"/>
    </row>
    <row r="8" spans="1:13" ht="13.5">
      <c r="A8" s="40" t="s">
        <v>15</v>
      </c>
      <c r="B8" s="38" t="s">
        <v>16</v>
      </c>
      <c r="C8" s="39" t="s">
        <v>12</v>
      </c>
      <c r="D8" s="12">
        <v>6</v>
      </c>
      <c r="E8" s="13">
        <v>6500</v>
      </c>
      <c r="F8" s="13">
        <f t="shared" si="0"/>
        <v>39000</v>
      </c>
      <c r="G8" s="13"/>
      <c r="H8" s="13">
        <f t="shared" si="1"/>
        <v>0</v>
      </c>
      <c r="I8" s="13"/>
      <c r="J8" s="13">
        <f t="shared" si="2"/>
        <v>0</v>
      </c>
      <c r="K8" s="13">
        <f t="shared" si="3"/>
        <v>6500</v>
      </c>
      <c r="L8" s="13">
        <f t="shared" si="4"/>
        <v>39000</v>
      </c>
      <c r="M8" s="14"/>
    </row>
    <row r="9" spans="1:13" ht="13.5">
      <c r="A9" s="41" t="s">
        <v>48</v>
      </c>
      <c r="B9" s="38" t="s">
        <v>49</v>
      </c>
      <c r="C9" s="39" t="s">
        <v>50</v>
      </c>
      <c r="D9" s="12">
        <v>6</v>
      </c>
      <c r="E9" s="13">
        <v>5000</v>
      </c>
      <c r="F9" s="13">
        <f t="shared" si="0"/>
        <v>30000</v>
      </c>
      <c r="G9" s="13"/>
      <c r="H9" s="13">
        <f t="shared" si="1"/>
        <v>0</v>
      </c>
      <c r="I9" s="13"/>
      <c r="J9" s="13">
        <f t="shared" si="2"/>
        <v>0</v>
      </c>
      <c r="K9" s="13">
        <f t="shared" si="3"/>
        <v>5000</v>
      </c>
      <c r="L9" s="13">
        <f t="shared" si="4"/>
        <v>30000</v>
      </c>
      <c r="M9" s="14"/>
    </row>
    <row r="10" spans="1:13" ht="13.5">
      <c r="A10" s="40" t="s">
        <v>40</v>
      </c>
      <c r="B10" s="38" t="s">
        <v>41</v>
      </c>
      <c r="C10" s="39" t="s">
        <v>19</v>
      </c>
      <c r="D10" s="12">
        <v>1.5</v>
      </c>
      <c r="E10" s="13">
        <v>5200</v>
      </c>
      <c r="F10" s="13">
        <f t="shared" si="0"/>
        <v>7800</v>
      </c>
      <c r="G10" s="13"/>
      <c r="H10" s="13">
        <f t="shared" si="1"/>
        <v>0</v>
      </c>
      <c r="I10" s="13"/>
      <c r="J10" s="13">
        <f t="shared" si="2"/>
        <v>0</v>
      </c>
      <c r="K10" s="13">
        <f t="shared" si="3"/>
        <v>5200</v>
      </c>
      <c r="L10" s="13">
        <f t="shared" si="4"/>
        <v>7800</v>
      </c>
      <c r="M10" s="14"/>
    </row>
    <row r="11" spans="1:13" ht="13.5">
      <c r="A11" s="40" t="s">
        <v>20</v>
      </c>
      <c r="B11" s="38" t="s">
        <v>21</v>
      </c>
      <c r="C11" s="39" t="s">
        <v>12</v>
      </c>
      <c r="D11" s="12">
        <v>7</v>
      </c>
      <c r="E11" s="13">
        <v>200</v>
      </c>
      <c r="F11" s="13">
        <f t="shared" si="0"/>
        <v>1400</v>
      </c>
      <c r="G11" s="13"/>
      <c r="H11" s="13">
        <f t="shared" si="1"/>
        <v>0</v>
      </c>
      <c r="I11" s="13"/>
      <c r="J11" s="13">
        <f t="shared" si="2"/>
        <v>0</v>
      </c>
      <c r="K11" s="13">
        <f t="shared" si="3"/>
        <v>200</v>
      </c>
      <c r="L11" s="13">
        <f t="shared" si="4"/>
        <v>1400</v>
      </c>
      <c r="M11" s="14"/>
    </row>
    <row r="12" spans="1:13" ht="13.5">
      <c r="A12" s="40" t="s">
        <v>51</v>
      </c>
      <c r="B12" s="38" t="s">
        <v>52</v>
      </c>
      <c r="C12" s="39" t="s">
        <v>55</v>
      </c>
      <c r="D12" s="12">
        <v>2</v>
      </c>
      <c r="E12" s="13">
        <v>2000</v>
      </c>
      <c r="F12" s="13">
        <f>ROUNDDOWN(E12*D12,0)</f>
        <v>4000</v>
      </c>
      <c r="G12" s="13"/>
      <c r="H12" s="13">
        <f>ROUNDDOWN(G12*D12,0)</f>
        <v>0</v>
      </c>
      <c r="I12" s="13"/>
      <c r="J12" s="13">
        <f>ROUNDDOWN(I12*D12,0)</f>
        <v>0</v>
      </c>
      <c r="K12" s="13">
        <f>E12+G12+I12</f>
        <v>2000</v>
      </c>
      <c r="L12" s="13">
        <f>ROUNDDOWN(K12*D12,0)</f>
        <v>4000</v>
      </c>
      <c r="M12" s="14"/>
    </row>
    <row r="13" spans="1:13" ht="13.5">
      <c r="A13" s="41" t="s">
        <v>53</v>
      </c>
      <c r="B13" s="38" t="s">
        <v>54</v>
      </c>
      <c r="C13" s="39" t="s">
        <v>55</v>
      </c>
      <c r="D13" s="12">
        <v>1</v>
      </c>
      <c r="E13" s="13">
        <v>5000</v>
      </c>
      <c r="F13" s="13">
        <f>ROUNDDOWN(E13*D13,0)</f>
        <v>5000</v>
      </c>
      <c r="G13" s="13"/>
      <c r="H13" s="13">
        <f>ROUNDDOWN(G13*D13,0)</f>
        <v>0</v>
      </c>
      <c r="I13" s="13"/>
      <c r="J13" s="13">
        <f>ROUNDDOWN(I13*D13,0)</f>
        <v>0</v>
      </c>
      <c r="K13" s="13">
        <f>E13+G13+I13</f>
        <v>5000</v>
      </c>
      <c r="L13" s="13">
        <f>ROUNDDOWN(K13*D13,0)</f>
        <v>5000</v>
      </c>
      <c r="M13" s="14"/>
    </row>
    <row r="14" spans="1:13" ht="13.5">
      <c r="A14" s="40" t="s">
        <v>56</v>
      </c>
      <c r="B14" s="38" t="s">
        <v>57</v>
      </c>
      <c r="C14" s="39" t="s">
        <v>14</v>
      </c>
      <c r="D14" s="12">
        <v>14</v>
      </c>
      <c r="E14" s="13">
        <v>200</v>
      </c>
      <c r="F14" s="13">
        <f t="shared" si="0"/>
        <v>2800</v>
      </c>
      <c r="G14" s="13"/>
      <c r="H14" s="13">
        <f t="shared" si="1"/>
        <v>0</v>
      </c>
      <c r="I14" s="13"/>
      <c r="J14" s="13">
        <f t="shared" si="2"/>
        <v>0</v>
      </c>
      <c r="K14" s="13">
        <f t="shared" si="3"/>
        <v>200</v>
      </c>
      <c r="L14" s="13">
        <f t="shared" si="4"/>
        <v>2800</v>
      </c>
      <c r="M14" s="14"/>
    </row>
    <row r="15" spans="1:13" ht="13.5">
      <c r="A15" s="41" t="s">
        <v>42</v>
      </c>
      <c r="B15" s="38" t="s">
        <v>43</v>
      </c>
      <c r="C15" s="39" t="s">
        <v>14</v>
      </c>
      <c r="D15" s="12">
        <v>2</v>
      </c>
      <c r="E15" s="13">
        <v>3500</v>
      </c>
      <c r="F15" s="13">
        <f t="shared" si="0"/>
        <v>7000</v>
      </c>
      <c r="G15" s="13"/>
      <c r="H15" s="13">
        <f t="shared" si="1"/>
        <v>0</v>
      </c>
      <c r="I15" s="13"/>
      <c r="J15" s="13">
        <f t="shared" si="2"/>
        <v>0</v>
      </c>
      <c r="K15" s="13">
        <f t="shared" si="3"/>
        <v>3500</v>
      </c>
      <c r="L15" s="13">
        <f t="shared" si="4"/>
        <v>7000</v>
      </c>
      <c r="M15" s="14"/>
    </row>
    <row r="16" spans="1:13" ht="13.5">
      <c r="A16" s="40" t="s">
        <v>44</v>
      </c>
      <c r="B16" s="38" t="s">
        <v>27</v>
      </c>
      <c r="C16" s="39" t="s">
        <v>14</v>
      </c>
      <c r="D16" s="12">
        <v>8</v>
      </c>
      <c r="E16" s="13">
        <v>650</v>
      </c>
      <c r="F16" s="13">
        <f t="shared" si="0"/>
        <v>5200</v>
      </c>
      <c r="G16" s="13"/>
      <c r="H16" s="13">
        <f t="shared" si="1"/>
        <v>0</v>
      </c>
      <c r="I16" s="13"/>
      <c r="J16" s="13">
        <f t="shared" si="2"/>
        <v>0</v>
      </c>
      <c r="K16" s="13">
        <f t="shared" si="3"/>
        <v>650</v>
      </c>
      <c r="L16" s="13">
        <f t="shared" si="4"/>
        <v>5200</v>
      </c>
      <c r="M16" s="14"/>
    </row>
    <row r="17" spans="1:13" ht="13.5">
      <c r="A17" s="40" t="s">
        <v>58</v>
      </c>
      <c r="B17" s="38"/>
      <c r="C17" s="39" t="s">
        <v>59</v>
      </c>
      <c r="D17" s="12">
        <v>1</v>
      </c>
      <c r="E17" s="13"/>
      <c r="F17" s="13">
        <f>ROUNDDOWN(E17*D17,0)</f>
        <v>0</v>
      </c>
      <c r="G17" s="13"/>
      <c r="H17" s="13">
        <f>ROUNDDOWN(G17*D17,0)</f>
        <v>0</v>
      </c>
      <c r="I17" s="13">
        <v>100000</v>
      </c>
      <c r="J17" s="13">
        <f>ROUNDDOWN(I17*D17,0)</f>
        <v>100000</v>
      </c>
      <c r="K17" s="13">
        <f>E17+G17+I17</f>
        <v>100000</v>
      </c>
      <c r="L17" s="13">
        <f>ROUNDDOWN(K17*D17,0)</f>
        <v>100000</v>
      </c>
      <c r="M17" s="14"/>
    </row>
    <row r="18" spans="1:13" ht="13.5">
      <c r="A18" s="16" t="s">
        <v>28</v>
      </c>
      <c r="B18" s="17"/>
      <c r="C18" s="18"/>
      <c r="D18" s="18"/>
      <c r="E18" s="19"/>
      <c r="F18" s="19">
        <f>SUM(F6:F17)</f>
        <v>146200</v>
      </c>
      <c r="G18" s="19"/>
      <c r="H18" s="20"/>
      <c r="I18" s="21"/>
      <c r="J18" s="20">
        <f>SUM(J6:J17)</f>
        <v>100000</v>
      </c>
      <c r="K18" s="19"/>
      <c r="L18" s="19">
        <f>SUM(L6:L17)</f>
        <v>246200</v>
      </c>
      <c r="M18" s="14"/>
    </row>
    <row r="19" spans="1:13" ht="13.5">
      <c r="A19" s="22"/>
      <c r="B19" s="17"/>
      <c r="C19" s="23"/>
      <c r="D19" s="2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3.5">
      <c r="A20" s="22" t="s">
        <v>30</v>
      </c>
      <c r="B20" s="17" t="s">
        <v>45</v>
      </c>
      <c r="C20" s="23" t="s">
        <v>32</v>
      </c>
      <c r="D20" s="23">
        <v>0.3</v>
      </c>
      <c r="E20" s="13"/>
      <c r="F20" s="13">
        <f>ROUNDDOWN(E20*D20,0)</f>
        <v>0</v>
      </c>
      <c r="G20" s="13">
        <v>71432</v>
      </c>
      <c r="H20" s="13">
        <f>ROUNDDOWN(G20*D20,0)</f>
        <v>21429</v>
      </c>
      <c r="I20" s="13"/>
      <c r="J20" s="13">
        <f>ROUNDDOWN(I20*D20,0)</f>
        <v>0</v>
      </c>
      <c r="K20" s="13">
        <f>E20+G20+I20</f>
        <v>71432</v>
      </c>
      <c r="L20" s="13">
        <f>ROUNDDOWN(K20*D20,0)</f>
        <v>21429</v>
      </c>
      <c r="M20" s="14" t="s">
        <v>29</v>
      </c>
    </row>
    <row r="21" spans="1:13" ht="13.5">
      <c r="A21" s="22" t="s">
        <v>30</v>
      </c>
      <c r="B21" s="17" t="s">
        <v>31</v>
      </c>
      <c r="C21" s="23" t="s">
        <v>32</v>
      </c>
      <c r="D21" s="23">
        <v>1.2</v>
      </c>
      <c r="E21" s="13"/>
      <c r="F21" s="13">
        <f>ROUNDDOWN(E21*D21,0)</f>
        <v>0</v>
      </c>
      <c r="G21" s="13">
        <v>84686</v>
      </c>
      <c r="H21" s="13">
        <f>ROUNDDOWN(G21*D21,0)</f>
        <v>101623</v>
      </c>
      <c r="I21" s="13"/>
      <c r="J21" s="13">
        <f>ROUNDDOWN(I21*D21,0)</f>
        <v>0</v>
      </c>
      <c r="K21" s="13">
        <f>E21+G21+I21</f>
        <v>84686</v>
      </c>
      <c r="L21" s="13">
        <f>ROUNDDOWN(K21*D21,0)</f>
        <v>101623</v>
      </c>
      <c r="M21" s="14" t="s">
        <v>29</v>
      </c>
    </row>
    <row r="22" spans="1:13" ht="13.5">
      <c r="A22" s="22" t="s">
        <v>30</v>
      </c>
      <c r="B22" s="17" t="s">
        <v>33</v>
      </c>
      <c r="C22" s="23" t="s">
        <v>32</v>
      </c>
      <c r="D22" s="23">
        <v>0.8</v>
      </c>
      <c r="E22" s="13"/>
      <c r="F22" s="13">
        <f>ROUNDDOWN(E22*D22,0)</f>
        <v>0</v>
      </c>
      <c r="G22" s="13">
        <v>66622</v>
      </c>
      <c r="H22" s="13">
        <f>ROUNDDOWN(G22*D22,0)</f>
        <v>53297</v>
      </c>
      <c r="I22" s="13"/>
      <c r="J22" s="13">
        <f>ROUNDDOWN(I22*D22,0)</f>
        <v>0</v>
      </c>
      <c r="K22" s="13">
        <f>E22+G22+I22</f>
        <v>66622</v>
      </c>
      <c r="L22" s="13">
        <f>ROUNDDOWN(K22*D22,0)</f>
        <v>53297</v>
      </c>
      <c r="M22" s="14" t="s">
        <v>29</v>
      </c>
    </row>
    <row r="23" spans="1:13" ht="13.5">
      <c r="A23" s="16" t="s">
        <v>34</v>
      </c>
      <c r="B23" s="17"/>
      <c r="C23" s="18"/>
      <c r="D23" s="18"/>
      <c r="E23" s="19"/>
      <c r="F23" s="19">
        <f>SUM(F20:F22)</f>
        <v>0</v>
      </c>
      <c r="G23" s="19"/>
      <c r="H23" s="19">
        <f>SUM(H20:H22)</f>
        <v>176349</v>
      </c>
      <c r="I23" s="19"/>
      <c r="J23" s="20"/>
      <c r="K23" s="19"/>
      <c r="L23" s="19">
        <f>SUM(L20:L22)</f>
        <v>176349</v>
      </c>
      <c r="M23" s="14"/>
    </row>
    <row r="24" spans="1:13" ht="13.5">
      <c r="A24" s="24"/>
      <c r="B24" s="13"/>
      <c r="C24" s="18"/>
      <c r="D24" s="18"/>
      <c r="E24" s="19"/>
      <c r="F24" s="19"/>
      <c r="G24" s="19"/>
      <c r="H24" s="20"/>
      <c r="I24" s="19"/>
      <c r="J24" s="20"/>
      <c r="K24" s="20"/>
      <c r="L24" s="20"/>
      <c r="M24" s="25"/>
    </row>
    <row r="25" spans="1:13" ht="13.5">
      <c r="A25" s="26"/>
      <c r="B25" s="13"/>
      <c r="C25" s="23"/>
      <c r="D25" s="23"/>
      <c r="E25" s="13"/>
      <c r="F25" s="13"/>
      <c r="G25" s="13"/>
      <c r="H25" s="13"/>
      <c r="I25" s="13"/>
      <c r="J25" s="13"/>
      <c r="K25" s="13"/>
      <c r="L25" s="13"/>
      <c r="M25" s="25"/>
    </row>
    <row r="26" spans="1:13" ht="13.5">
      <c r="A26" s="26"/>
      <c r="B26" s="13"/>
      <c r="C26" s="23"/>
      <c r="D26" s="23"/>
      <c r="E26" s="13"/>
      <c r="F26" s="13"/>
      <c r="G26" s="13"/>
      <c r="H26" s="13"/>
      <c r="I26" s="13"/>
      <c r="J26" s="13"/>
      <c r="K26" s="13"/>
      <c r="L26" s="13"/>
      <c r="M26" s="25"/>
    </row>
    <row r="27" spans="1:13" ht="13.5">
      <c r="A27" s="26"/>
      <c r="B27" s="13"/>
      <c r="C27" s="23"/>
      <c r="D27" s="23"/>
      <c r="E27" s="13"/>
      <c r="F27" s="13"/>
      <c r="G27" s="13"/>
      <c r="H27" s="13"/>
      <c r="I27" s="13"/>
      <c r="J27" s="13"/>
      <c r="K27" s="13"/>
      <c r="L27" s="13"/>
      <c r="M27" s="25"/>
    </row>
    <row r="28" spans="1:13" ht="13.5">
      <c r="A28" s="26"/>
      <c r="B28" s="13"/>
      <c r="C28" s="23"/>
      <c r="D28" s="23"/>
      <c r="E28" s="13"/>
      <c r="F28" s="13"/>
      <c r="G28" s="13"/>
      <c r="H28" s="13"/>
      <c r="I28" s="13"/>
      <c r="J28" s="13"/>
      <c r="K28" s="13"/>
      <c r="L28" s="13"/>
      <c r="M28" s="27"/>
    </row>
    <row r="29" spans="1:13" ht="13.5">
      <c r="A29" s="26"/>
      <c r="B29" s="13"/>
      <c r="C29" s="23"/>
      <c r="D29" s="23"/>
      <c r="E29" s="13"/>
      <c r="F29" s="13"/>
      <c r="G29" s="13"/>
      <c r="H29" s="13"/>
      <c r="I29" s="13"/>
      <c r="J29" s="13"/>
      <c r="K29" s="13"/>
      <c r="L29" s="13"/>
      <c r="M29" s="27"/>
    </row>
    <row r="30" spans="1:13" ht="13.5">
      <c r="A30" s="26"/>
      <c r="B30" s="13"/>
      <c r="C30" s="23"/>
      <c r="D30" s="23"/>
      <c r="E30" s="13"/>
      <c r="F30" s="13"/>
      <c r="G30" s="13"/>
      <c r="H30" s="13"/>
      <c r="I30" s="13"/>
      <c r="J30" s="13"/>
      <c r="K30" s="13"/>
      <c r="L30" s="13"/>
      <c r="M30" s="27"/>
    </row>
    <row r="31" spans="1:13" ht="13.5">
      <c r="A31" s="26"/>
      <c r="B31" s="13"/>
      <c r="C31" s="23"/>
      <c r="D31" s="23"/>
      <c r="E31" s="13"/>
      <c r="F31" s="13"/>
      <c r="G31" s="13"/>
      <c r="H31" s="13"/>
      <c r="I31" s="13"/>
      <c r="J31" s="13"/>
      <c r="K31" s="13"/>
      <c r="L31" s="13"/>
      <c r="M31" s="27"/>
    </row>
    <row r="32" spans="1:13" ht="13.5">
      <c r="A32" s="26"/>
      <c r="B32" s="13"/>
      <c r="C32" s="23"/>
      <c r="D32" s="23"/>
      <c r="E32" s="13"/>
      <c r="F32" s="13"/>
      <c r="G32" s="13"/>
      <c r="H32" s="13"/>
      <c r="I32" s="13"/>
      <c r="J32" s="13"/>
      <c r="K32" s="13"/>
      <c r="L32" s="13"/>
      <c r="M32" s="27"/>
    </row>
    <row r="33" spans="1:13" ht="13.5">
      <c r="A33" s="26"/>
      <c r="B33" s="13"/>
      <c r="C33" s="23"/>
      <c r="D33" s="23"/>
      <c r="E33" s="13"/>
      <c r="F33" s="13"/>
      <c r="G33" s="13"/>
      <c r="H33" s="13"/>
      <c r="I33" s="13"/>
      <c r="J33" s="13"/>
      <c r="K33" s="13"/>
      <c r="L33" s="13"/>
      <c r="M33" s="25"/>
    </row>
    <row r="34" spans="1:13" ht="13.5">
      <c r="A34" s="28"/>
      <c r="B34" s="29"/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31"/>
    </row>
    <row r="35" spans="1:13" ht="13.5">
      <c r="A35" s="32" t="s">
        <v>35</v>
      </c>
      <c r="B35" s="33"/>
      <c r="C35" s="34"/>
      <c r="D35" s="34"/>
      <c r="E35" s="35"/>
      <c r="F35" s="35">
        <f>F23+F18</f>
        <v>146200</v>
      </c>
      <c r="G35" s="35"/>
      <c r="H35" s="35">
        <f>H23+H18</f>
        <v>176349</v>
      </c>
      <c r="I35" s="35"/>
      <c r="J35" s="35">
        <f>J23+J18</f>
        <v>100000</v>
      </c>
      <c r="K35" s="35"/>
      <c r="L35" s="35">
        <f>L23+L18</f>
        <v>422549</v>
      </c>
      <c r="M35" s="36" t="s">
        <v>36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사용자</cp:lastModifiedBy>
  <cp:lastPrinted>2008-11-11T05:59:23Z</cp:lastPrinted>
  <dcterms:created xsi:type="dcterms:W3CDTF">2007-07-18T06:18:07Z</dcterms:created>
  <dcterms:modified xsi:type="dcterms:W3CDTF">2011-09-25T23:55:00Z</dcterms:modified>
  <cp:category/>
  <cp:version/>
  <cp:contentType/>
  <cp:contentStatus/>
</cp:coreProperties>
</file>